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drawings/drawing2.xml" ContentType="application/vnd.openxmlformats-officedocument.drawing+xml"/>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activeX/activeX372.xml" ContentType="application/vnd.ms-office.activeX+xml"/>
  <Override PartName="/xl/activeX/activeX372.bin" ContentType="application/vnd.ms-office.activeX"/>
  <Override PartName="/xl/activeX/activeX373.xml" ContentType="application/vnd.ms-office.activeX+xml"/>
  <Override PartName="/xl/activeX/activeX373.bin" ContentType="application/vnd.ms-office.activeX"/>
  <Override PartName="/xl/activeX/activeX374.xml" ContentType="application/vnd.ms-office.activeX+xml"/>
  <Override PartName="/xl/activeX/activeX374.bin" ContentType="application/vnd.ms-office.activeX"/>
  <Override PartName="/xl/activeX/activeX375.xml" ContentType="application/vnd.ms-office.activeX+xml"/>
  <Override PartName="/xl/activeX/activeX375.bin" ContentType="application/vnd.ms-office.activeX"/>
  <Override PartName="/xl/activeX/activeX376.xml" ContentType="application/vnd.ms-office.activeX+xml"/>
  <Override PartName="/xl/activeX/activeX376.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377.xml" ContentType="application/vnd.ms-office.activeX+xml"/>
  <Override PartName="/xl/activeX/activeX377.bin" ContentType="application/vnd.ms-office.activeX"/>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27"/>
  <workbookPr showInkAnnotation="0" codeName="DieseArbeitsmappe"/>
  <mc:AlternateContent xmlns:mc="http://schemas.openxmlformats.org/markup-compatibility/2006">
    <mc:Choice Requires="x15">
      <x15ac:absPath xmlns:x15ac="http://schemas.microsoft.com/office/spreadsheetml/2010/11/ac" url="E:\PrjDotNet4.6.2\Terminplan\TerminPlan\bin\Debug\"/>
    </mc:Choice>
  </mc:AlternateContent>
  <bookViews>
    <workbookView xWindow="4305" yWindow="2145" windowWidth="24000" windowHeight="9735" tabRatio="703" activeTab="1"/>
  </bookViews>
  <sheets>
    <sheet name="Grunddaten" sheetId="12" r:id="rId1"/>
    <sheet name="Stammdaten" sheetId="2" r:id="rId2"/>
    <sheet name="Meilensteine" sheetId="324" r:id="rId3"/>
    <sheet name="History_Vorlage" sheetId="57" r:id="rId4"/>
  </sheets>
  <externalReferences>
    <externalReference r:id="rId5"/>
  </externalReferences>
  <definedNames>
    <definedName name="Aufgabe">Stammdaten!$AI$4:$AL$57</definedName>
    <definedName name="aufgabenEst">Grunddaten!$N$4:$Q$57</definedName>
    <definedName name="aufgabenInda">Grunddaten!$I$4:$L$57</definedName>
    <definedName name="aufgabenSchmid">Grunddaten!$D$4:$G$57</definedName>
    <definedName name="Benu1">Stammdaten!$U$3:$U$128</definedName>
    <definedName name="Benu2">Stammdaten!$W$3:$W$128</definedName>
    <definedName name="Benu3">Stammdaten!$Y$3:$Y$128</definedName>
    <definedName name="ColBalkenFertig">#REF!</definedName>
    <definedName name="ColBalkenHauptaufgabe">#REF!</definedName>
    <definedName name="ColBalkenTeilaufgabe">#REF!</definedName>
    <definedName name="ColHauptaufgabe">#REF!</definedName>
    <definedName name="ColLinieHeute">#REF!</definedName>
    <definedName name="ColMeilenstein">#REF!</definedName>
    <definedName name="ColSchriftfarbe">#REF!</definedName>
    <definedName name="ColSchriftUeberschriftbalken">#REF!</definedName>
    <definedName name="ColUeberschriftbalken">#REF!</definedName>
    <definedName name="ColUngeradeZeilen">#REF!</definedName>
    <definedName name="ColWochenende">#REF!</definedName>
    <definedName name="Datum1">Stammdaten!$N$3:$N$115</definedName>
    <definedName name="Dauer">Stammdaten!$I$3:$I$41</definedName>
    <definedName name="_xlnm.Print_Area" localSheetId="2">Meilensteine!$A$1:$I$51</definedName>
    <definedName name="_xlnm.Print_Area" localSheetId="1">Stammdaten!$A$1:$ACC$403</definedName>
    <definedName name="Feiertage">Stammdaten!$AG$4:$AG$58</definedName>
    <definedName name="Name1a">[1]Projektzeitachse!$F$23:$F$26</definedName>
    <definedName name="Next">Stammdaten!$AE$3:$AE$5</definedName>
    <definedName name="OutColBalkenFertig">#REF!</definedName>
    <definedName name="OutColBalkenHauptaufgabe">#REF!</definedName>
    <definedName name="OutColBalkenTeilaufgabe">#REF!</definedName>
    <definedName name="OutColHauptaufgabe">#REF!</definedName>
    <definedName name="OutColLinieHeute">#REF!</definedName>
    <definedName name="OutColMeilenstein">#REF!</definedName>
    <definedName name="OutColSchriftfarbe">#REF!</definedName>
    <definedName name="OutColSchriftUeberschriftbalken">#REF!</definedName>
    <definedName name="OutColUeberschriftbalken">#REF!</definedName>
    <definedName name="OutColUngeradeZeilen">#REF!</definedName>
    <definedName name="OutColWochenende">#REF!</definedName>
    <definedName name="Projektende">Meilensteine!$M$30</definedName>
    <definedName name="Projektstart">Meilensteine!$M$28</definedName>
    <definedName name="Status" localSheetId="2">Meilensteine!$H$23:$H$26</definedName>
    <definedName name="Status">Stammdaten!$S$3:$S$31</definedName>
    <definedName name="status1_a">[1]Projektzeitachse!$F$23:$F$26</definedName>
    <definedName name="Status1a">[1]Projektzeitachse!$F$23:$F$26</definedName>
    <definedName name="Verantwortlich">Meilensteine!$K$6:$K$22</definedName>
    <definedName name="Wer">Stammdaten!$F$3:$F$41</definedName>
  </definedNames>
  <calcPr calcId="162913"/>
</workbook>
</file>

<file path=xl/calcChain.xml><?xml version="1.0" encoding="utf-8"?>
<calcChain xmlns="http://schemas.openxmlformats.org/spreadsheetml/2006/main">
  <c r="H2" i="324" l="1"/>
  <c r="H4" i="324" l="1"/>
  <c r="H3" i="324"/>
  <c r="N6" i="2" l="1"/>
  <c r="N5" i="2"/>
  <c r="AZ17" i="2" l="1"/>
  <c r="N4" i="2" l="1"/>
  <c r="N115" i="2" l="1"/>
  <c r="N111" i="2"/>
  <c r="N107" i="2"/>
  <c r="N103" i="2"/>
  <c r="N99" i="2"/>
  <c r="N95" i="2"/>
  <c r="N91" i="2"/>
  <c r="N87" i="2"/>
  <c r="N79" i="2"/>
  <c r="N75" i="2"/>
  <c r="N67" i="2"/>
  <c r="N59" i="2"/>
  <c r="N55" i="2"/>
  <c r="N47" i="2"/>
  <c r="N39" i="2"/>
  <c r="N114" i="2"/>
  <c r="N110" i="2"/>
  <c r="N106" i="2"/>
  <c r="N102" i="2"/>
  <c r="N98" i="2"/>
  <c r="N94" i="2"/>
  <c r="N90" i="2"/>
  <c r="N86" i="2"/>
  <c r="N82" i="2"/>
  <c r="N78" i="2"/>
  <c r="N74" i="2"/>
  <c r="N70" i="2"/>
  <c r="N66" i="2"/>
  <c r="N62" i="2"/>
  <c r="N58" i="2"/>
  <c r="N54" i="2"/>
  <c r="N50" i="2"/>
  <c r="N46" i="2"/>
  <c r="N42" i="2"/>
  <c r="N38" i="2"/>
  <c r="N34" i="2"/>
  <c r="N30" i="2"/>
  <c r="N97" i="2"/>
  <c r="N81" i="2"/>
  <c r="N73" i="2"/>
  <c r="N65" i="2"/>
  <c r="N57" i="2"/>
  <c r="N49" i="2"/>
  <c r="N41" i="2"/>
  <c r="N33" i="2"/>
  <c r="N29" i="2"/>
  <c r="N113" i="2"/>
  <c r="N109" i="2"/>
  <c r="N105" i="2"/>
  <c r="N101" i="2"/>
  <c r="N93" i="2"/>
  <c r="N89" i="2"/>
  <c r="N85" i="2"/>
  <c r="N77" i="2"/>
  <c r="N69" i="2"/>
  <c r="N61" i="2"/>
  <c r="N53" i="2"/>
  <c r="N45" i="2"/>
  <c r="N37" i="2"/>
  <c r="N112" i="2"/>
  <c r="N108" i="2"/>
  <c r="N104" i="2"/>
  <c r="N100" i="2"/>
  <c r="N96" i="2"/>
  <c r="N92" i="2"/>
  <c r="N88" i="2"/>
  <c r="N84" i="2"/>
  <c r="N80" i="2"/>
  <c r="N76" i="2"/>
  <c r="N72" i="2"/>
  <c r="N68" i="2"/>
  <c r="N64" i="2"/>
  <c r="N60" i="2"/>
  <c r="N56" i="2"/>
  <c r="N52" i="2"/>
  <c r="N48" i="2"/>
  <c r="N44" i="2"/>
  <c r="N40" i="2"/>
  <c r="N36" i="2"/>
  <c r="N32" i="2"/>
  <c r="N28" i="2"/>
  <c r="N83" i="2"/>
  <c r="N71" i="2"/>
  <c r="N63" i="2"/>
  <c r="N51" i="2"/>
  <c r="N43" i="2"/>
  <c r="N35" i="2"/>
  <c r="N31" i="2"/>
  <c r="N27" i="2"/>
  <c r="N26" i="2" l="1"/>
  <c r="N15" i="2" l="1"/>
  <c r="N25" i="2"/>
  <c r="N11" i="2"/>
  <c r="N19" i="2"/>
  <c r="N13" i="2"/>
  <c r="N21" i="2"/>
  <c r="N9" i="2"/>
  <c r="N17" i="2"/>
  <c r="N23" i="2"/>
  <c r="N8" i="2"/>
  <c r="N12" i="2"/>
  <c r="N16" i="2"/>
  <c r="N20" i="2"/>
  <c r="N24" i="2"/>
  <c r="N10" i="2"/>
  <c r="N14" i="2"/>
  <c r="N18" i="2"/>
  <c r="N22" i="2"/>
  <c r="AA6" i="2" l="1"/>
  <c r="AA5" i="2"/>
</calcChain>
</file>

<file path=xl/comments1.xml><?xml version="1.0" encoding="utf-8"?>
<comments xmlns="http://schemas.openxmlformats.org/spreadsheetml/2006/main">
  <authors>
    <author>Nobody</author>
    <author>Armin Brenner</author>
    <author>Brenner, Armin</author>
  </authors>
  <commentList>
    <comment ref="B45" authorId="0" shapeId="0">
      <text>
        <r>
          <rPr>
            <b/>
            <sz val="8"/>
            <color indexed="81"/>
            <rFont val="Tahoma"/>
            <family val="2"/>
          </rPr>
          <t>Hier das gewünschte Intervall zum Auffrischen des Status eingeben</t>
        </r>
        <r>
          <rPr>
            <sz val="8"/>
            <color indexed="81"/>
            <rFont val="Tahoma"/>
            <family val="2"/>
          </rPr>
          <t xml:space="preserve">
Beispiele:
für 2 Stunden:                        02:00:00
für 5 Minuten:                        00:05:00
für 10 Seckunden:                 00:00:10
kein autom. Auffrischen : 00:00:00</t>
        </r>
      </text>
    </comment>
    <comment ref="B49" authorId="1" shapeId="0">
      <text>
        <r>
          <rPr>
            <b/>
            <sz val="9"/>
            <color indexed="81"/>
            <rFont val="Tahoma"/>
            <family val="2"/>
          </rPr>
          <t xml:space="preserve">Hier einstellen, ob die Historie der Zeitänderungen sofort nach der Änderung erzeugt werden soll.
Möglichkeiten:
</t>
        </r>
        <r>
          <rPr>
            <sz val="9"/>
            <color indexed="81"/>
            <rFont val="Tahoma"/>
            <family val="2"/>
          </rPr>
          <t xml:space="preserve">sofort automatisch:                1
von Hand über Menü            0
</t>
        </r>
        <r>
          <rPr>
            <b/>
            <sz val="9"/>
            <color indexed="81"/>
            <rFont val="Tahoma"/>
            <family val="2"/>
          </rPr>
          <t>Achtung:Bei großen Tabellen sollte aus Geschwindigkeitsgründen dieser Wert auf 0 stehen und die Tabelle von Hand erzeugt werden</t>
        </r>
      </text>
    </comment>
    <comment ref="B52" authorId="0" shapeId="0">
      <text>
        <r>
          <rPr>
            <b/>
            <sz val="8"/>
            <color indexed="81"/>
            <rFont val="Tahoma"/>
            <family val="2"/>
          </rPr>
          <t>Hier einstellen, wie die Zeilenhöhe im Projektplan automatisch eingestellt werden soll</t>
        </r>
        <r>
          <rPr>
            <sz val="8"/>
            <color indexed="81"/>
            <rFont val="Tahoma"/>
            <family val="2"/>
          </rPr>
          <t xml:space="preserve">
nicht:                                                0
nur grau hinterlegte Zeilen:      1                  alle Zeilen:                                      2
</t>
        </r>
      </text>
    </comment>
    <comment ref="B55" authorId="1" shapeId="0">
      <text>
        <r>
          <rPr>
            <b/>
            <sz val="9"/>
            <color indexed="81"/>
            <rFont val="Tahoma"/>
            <family val="2"/>
          </rPr>
          <t xml:space="preserve">Hier einstellen, ob die Zeilenhöhe im Projektplan bei Zellen mit automatischen Zellenumbruch an den Inhalt der Zelle angepasst werden soll. Geprüft wird nur die Spalte 'C' (Bezeichnung des Arbeitsinhalts).
Möglichkeiten:
</t>
        </r>
        <r>
          <rPr>
            <sz val="9"/>
            <color indexed="81"/>
            <rFont val="Tahoma"/>
            <family val="2"/>
          </rPr>
          <t xml:space="preserve">automatisch:                             1
von Hand über Menü:          0
</t>
        </r>
        <r>
          <rPr>
            <b/>
            <sz val="9"/>
            <color indexed="81"/>
            <rFont val="Tahoma"/>
            <family val="2"/>
          </rPr>
          <t>Achtung:Bei großen Tabellen sollte aus Geschwindigkeitsgründen dieser Wert auf 0 stehen und die Tabelle von Hand korrigiert werden</t>
        </r>
      </text>
    </comment>
    <comment ref="B58" authorId="2" shapeId="0">
      <text>
        <r>
          <rPr>
            <b/>
            <sz val="9"/>
            <color indexed="81"/>
            <rFont val="Segoe UI"/>
            <family val="2"/>
          </rPr>
          <t xml:space="preserve">Art für die Erzeugung des Status
Möglichkeiten:
über Mittelwert:          1
über Formel:               0
</t>
        </r>
      </text>
    </comment>
  </commentList>
</comments>
</file>

<file path=xl/sharedStrings.xml><?xml version="1.0" encoding="utf-8"?>
<sst xmlns="http://schemas.openxmlformats.org/spreadsheetml/2006/main" count="572" uniqueCount="206">
  <si>
    <t>Aufgabe</t>
  </si>
  <si>
    <t>Start</t>
  </si>
  <si>
    <t>Dauer</t>
  </si>
  <si>
    <t>Status in %</t>
  </si>
  <si>
    <t>Pers.1</t>
  </si>
  <si>
    <t>Pers.2</t>
  </si>
  <si>
    <t>Pers.3</t>
  </si>
  <si>
    <t>Pers.4</t>
  </si>
  <si>
    <t>Pers.5</t>
  </si>
  <si>
    <t>Pers.6</t>
  </si>
  <si>
    <t>Pers.7</t>
  </si>
  <si>
    <t>Pers.9</t>
  </si>
  <si>
    <t>Pers.10</t>
  </si>
  <si>
    <t>Status</t>
  </si>
  <si>
    <t>Zeitfenster</t>
  </si>
  <si>
    <t>Wenn Wert grösser/gleich</t>
  </si>
  <si>
    <t>Tage dann Grün</t>
  </si>
  <si>
    <t>Tage dann Orange</t>
  </si>
  <si>
    <t>M</t>
  </si>
  <si>
    <t>Kürzel</t>
  </si>
  <si>
    <t>Vorname Name</t>
  </si>
  <si>
    <t>KeTe</t>
  </si>
  <si>
    <t>PrLe</t>
  </si>
  <si>
    <t>PrTe</t>
  </si>
  <si>
    <t>Projektkernteam</t>
  </si>
  <si>
    <t>Projektleitung</t>
  </si>
  <si>
    <t>Projektteam</t>
  </si>
  <si>
    <t>…</t>
  </si>
  <si>
    <t>Datum</t>
  </si>
  <si>
    <t>Projektstart [PS] :</t>
  </si>
  <si>
    <t>Benutzerdef 2</t>
  </si>
  <si>
    <t>Benutzerdef 1</t>
  </si>
  <si>
    <t>Auswahl 1</t>
  </si>
  <si>
    <t>Auswahl 2</t>
  </si>
  <si>
    <t>Auswahl 3</t>
  </si>
  <si>
    <t>Benutzerdef 3</t>
  </si>
  <si>
    <t>Firmenname/Name</t>
  </si>
  <si>
    <t>Adresse</t>
  </si>
  <si>
    <t>Email</t>
  </si>
  <si>
    <t>Projektname</t>
  </si>
  <si>
    <t>Projektleiter</t>
  </si>
  <si>
    <t>Projekt:</t>
  </si>
  <si>
    <t>Projektstart</t>
  </si>
  <si>
    <t>Arbeitsfreie Tage</t>
  </si>
  <si>
    <t>Berechnungsart</t>
  </si>
  <si>
    <t>Wochentage</t>
  </si>
  <si>
    <t>Steht nur bei Berechnung mit Arbeitstagen zur Verfügung</t>
  </si>
  <si>
    <t>Arbeitstage</t>
  </si>
  <si>
    <t>Projektmitglieder</t>
  </si>
  <si>
    <t>Angebot 15130-02, WuMa 11</t>
  </si>
  <si>
    <t>Konzept Freeze</t>
  </si>
  <si>
    <t>mech. Konstruktion</t>
  </si>
  <si>
    <t>Beschaffung / Fertigung</t>
  </si>
  <si>
    <t>Montage</t>
  </si>
  <si>
    <t>elekt. Konstruktion</t>
  </si>
  <si>
    <t>Softwareentwicklung</t>
  </si>
  <si>
    <t>Schaltschrankbau</t>
  </si>
  <si>
    <t>Installation</t>
  </si>
  <si>
    <t>Bereitstellung / Erprobungsteile</t>
  </si>
  <si>
    <t>Abnahme</t>
  </si>
  <si>
    <t>Demontage / Transport</t>
  </si>
  <si>
    <t>Aufbau / Installation</t>
  </si>
  <si>
    <t>BBÜ</t>
  </si>
  <si>
    <t>Station</t>
  </si>
  <si>
    <t>Description / Work Content
Bezeichnung / Arbeitsinhalt</t>
  </si>
  <si>
    <t>on hold</t>
  </si>
  <si>
    <t>Inbetriebname @ Schmid</t>
  </si>
  <si>
    <t>Inbetriebnahme @Kunde</t>
  </si>
  <si>
    <t>Anzahl anzuzeigender Blöcke</t>
  </si>
  <si>
    <t>Wert</t>
  </si>
  <si>
    <t>Spalte</t>
  </si>
  <si>
    <t>alter Wert</t>
  </si>
  <si>
    <t>Timer Interfall (hh:mm:ss)</t>
  </si>
  <si>
    <t>Meilenstein</t>
  </si>
  <si>
    <t xml:space="preserve"> 28.09.15</t>
  </si>
  <si>
    <t>28.07.2015</t>
  </si>
  <si>
    <t>27.07.2015</t>
  </si>
  <si>
    <t>29.07.2015</t>
  </si>
  <si>
    <t>Revisionsstand :</t>
  </si>
  <si>
    <t>Revisionsstand</t>
  </si>
  <si>
    <t xml:space="preserve"> 29.09.15</t>
  </si>
  <si>
    <t>08.02.2016</t>
  </si>
  <si>
    <t>Zeilenhöhe einstellen</t>
  </si>
  <si>
    <t xml:space="preserve"> 01.10.15</t>
  </si>
  <si>
    <t>Arbeitsinhalte in Projektplan einfügen</t>
  </si>
  <si>
    <t>Historie erzeugen</t>
  </si>
  <si>
    <t>Delta erzeugen</t>
  </si>
  <si>
    <t>Buttons Eingabetabelle</t>
  </si>
  <si>
    <t>Buttons Projektplan</t>
  </si>
  <si>
    <t>Zeilen mit Dauer 0 ausblenden</t>
  </si>
  <si>
    <t>Zeilenhöhe bei mehrzeiligen Zellen anpassen     (0 = nein, 1 = ja)</t>
  </si>
  <si>
    <t>mech. Konstruktion 
Freigabe Kunden</t>
  </si>
  <si>
    <t>mech. Konstruktion 
Übergabe AV</t>
  </si>
  <si>
    <t>Überschrift</t>
  </si>
  <si>
    <t>onHold</t>
  </si>
  <si>
    <t>Referenz 
Ende</t>
  </si>
  <si>
    <t>Pos</t>
  </si>
  <si>
    <t>Aufgaben Schmid</t>
  </si>
  <si>
    <t xml:space="preserve">Aufgaben EST </t>
  </si>
  <si>
    <t>Bestelleingang</t>
  </si>
  <si>
    <t>Mech. Konstruktion</t>
  </si>
  <si>
    <t>SMEA Konstruktion</t>
  </si>
  <si>
    <t>Freigabe Baugruppen / Layout</t>
  </si>
  <si>
    <t>Motoren &amp; Schalterliste</t>
  </si>
  <si>
    <t>E-Kon</t>
  </si>
  <si>
    <t>E-Kon Freigabe</t>
  </si>
  <si>
    <t>Dispo. / Beschaffung</t>
  </si>
  <si>
    <t>Gehäuse</t>
  </si>
  <si>
    <t>Schaltschrankbau [Mon. el. Schaltsch.]</t>
  </si>
  <si>
    <t>Mech. Montage [Mech. Mod. / Endm.  Mech.]</t>
  </si>
  <si>
    <t>Elek. Montage</t>
  </si>
  <si>
    <t>Software</t>
  </si>
  <si>
    <t>Inbetriebnahme</t>
  </si>
  <si>
    <t>Restarbeiten</t>
  </si>
  <si>
    <t>Demontage / Transport [Dem./Verpackung]</t>
  </si>
  <si>
    <t>Aufbau / Installation [Install.-Mech./El.]</t>
  </si>
  <si>
    <t>Inbetriebnahme @ Kunde [Install.-IB]</t>
  </si>
  <si>
    <t>Restschmutzanalyse</t>
  </si>
  <si>
    <t>Schulungen</t>
  </si>
  <si>
    <t>Dokumentation</t>
  </si>
  <si>
    <t>Produktion</t>
  </si>
  <si>
    <t>Endabnahme</t>
  </si>
  <si>
    <t>Basislinie</t>
  </si>
  <si>
    <t>Position</t>
  </si>
  <si>
    <t>Aufgaben Inda Markert</t>
  </si>
  <si>
    <t>Probelauf [Einzel- / Komplettmodule]</t>
  </si>
  <si>
    <t>Kundenabnahme</t>
  </si>
  <si>
    <t>Verantwortlich</t>
  </si>
  <si>
    <t>nicht gestartet</t>
  </si>
  <si>
    <t>ÓÓÓ</t>
  </si>
  <si>
    <t>in Arbeit, geplant</t>
  </si>
  <si>
    <t>¿¿¿</t>
  </si>
  <si>
    <t>erledigt</t>
  </si>
  <si>
    <t>¢¢¢</t>
  </si>
  <si>
    <t>Übergabe Kick Off</t>
  </si>
  <si>
    <t>Abklärung</t>
  </si>
  <si>
    <t>PROJEKTDETAILS</t>
  </si>
  <si>
    <t>Detail</t>
  </si>
  <si>
    <t>Spalte1</t>
  </si>
  <si>
    <t>Meilensteine</t>
  </si>
  <si>
    <t>History bei Änderung sofort erzeugen                    (0 = nein, 1 = ja)</t>
  </si>
  <si>
    <t xml:space="preserve">Projektstart </t>
  </si>
  <si>
    <t>Description / Work Content 
 Bezeichnung / Arbeitsinhalt</t>
  </si>
  <si>
    <t>Projektleiter:</t>
  </si>
  <si>
    <t>Status über Mittelwert berechnen     (0 = nein, 1 = ja)</t>
  </si>
  <si>
    <t xml:space="preserve"> 26.04.16</t>
  </si>
  <si>
    <t xml:space="preserve"> 31.03.16</t>
  </si>
  <si>
    <t>Änderungen</t>
  </si>
  <si>
    <t>1 D</t>
  </si>
  <si>
    <t>2 D</t>
  </si>
  <si>
    <t>3 D</t>
  </si>
  <si>
    <t>4 D</t>
  </si>
  <si>
    <t>5 D</t>
  </si>
  <si>
    <t>6 D</t>
  </si>
  <si>
    <t>7 D</t>
  </si>
  <si>
    <t>8 D</t>
  </si>
  <si>
    <t>9 D</t>
  </si>
  <si>
    <t>10 D</t>
  </si>
  <si>
    <t>15 D</t>
  </si>
  <si>
    <t>20 D</t>
  </si>
  <si>
    <t>25 D</t>
  </si>
  <si>
    <t>30 D</t>
  </si>
  <si>
    <t>35 D</t>
  </si>
  <si>
    <t>40 D</t>
  </si>
  <si>
    <t>50 D</t>
  </si>
  <si>
    <t>60 D</t>
  </si>
  <si>
    <t>70 D</t>
  </si>
  <si>
    <t>80 D</t>
  </si>
  <si>
    <t>90 D</t>
  </si>
  <si>
    <t>100 D</t>
  </si>
  <si>
    <t>1 W. [ 7 D ]</t>
  </si>
  <si>
    <t>2 W.  [ 14 D ]</t>
  </si>
  <si>
    <t>3 W. [ 21 D ]</t>
  </si>
  <si>
    <t>4 W. [ 28 D ]</t>
  </si>
  <si>
    <t>5 W. [ 35 D ]</t>
  </si>
  <si>
    <t>6 W. [ 42 D ]</t>
  </si>
  <si>
    <t>7 W. [ 49 D ]</t>
  </si>
  <si>
    <t>8 W. [ 56 D ]</t>
  </si>
  <si>
    <t>9 W. [ 63 D ]</t>
  </si>
  <si>
    <t>10 W. [ 70 D ]</t>
  </si>
  <si>
    <t>11 W. [ 77 D ]</t>
  </si>
  <si>
    <t>12 W. [ 84 D ]</t>
  </si>
  <si>
    <t>13 W. [ 91 D ]</t>
  </si>
  <si>
    <t>14 W. [ 98 D ]</t>
  </si>
  <si>
    <t>15 W. [ 105 D ]</t>
  </si>
  <si>
    <t>16 W. [ 112 D ]</t>
  </si>
  <si>
    <t>Kick Off Meeting I</t>
  </si>
  <si>
    <t>Schmid Maschinenbau</t>
  </si>
  <si>
    <t>#BEZUG!</t>
  </si>
  <si>
    <t>19.10.2015</t>
  </si>
  <si>
    <t>29.06.2015</t>
  </si>
  <si>
    <t xml:space="preserve"> 10.09.15</t>
  </si>
  <si>
    <t xml:space="preserve"> 15.09.15</t>
  </si>
  <si>
    <t>Melchinger Str. 19; 72820 Sonnenbühl</t>
  </si>
  <si>
    <t>1D</t>
  </si>
  <si>
    <t>Vollständige Lieferung</t>
  </si>
  <si>
    <t>Abnahme inkl. Kundenfähige Teile</t>
  </si>
  <si>
    <t>Konzept</t>
  </si>
  <si>
    <t>Mech. Detailierung + Übergabe AV</t>
  </si>
  <si>
    <t>Beschaffung Elektrik</t>
  </si>
  <si>
    <t>Restarbeiten / Demontage / Transport</t>
  </si>
  <si>
    <t xml:space="preserve"> 29.08.16</t>
  </si>
  <si>
    <t xml:space="preserve"> 03.11.16</t>
  </si>
  <si>
    <t>Wolfgang Schmid</t>
  </si>
  <si>
    <t>w.schmid@schmid-maschinenbau.de</t>
  </si>
  <si>
    <t>Projekt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</si>
</sst>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4">
    <numFmt numFmtId="164" formatCode="_(&quot;€&quot;* #,##0.00_);_(&quot;€&quot;* \(#,##0.00\);_(&quot;€&quot;* &quot;-&quot;??_);_(@_)"/>
    <numFmt numFmtId="165" formatCode="_ * #,##0.00_ ;_ * \-#,##0.00_ ;_ * &quot;-&quot;??_ ;_ @_ "/>
    <numFmt numFmtId="166" formatCode="dd/mm/yy;@"/>
    <numFmt numFmtId="167" formatCode="0&quot; d&quot;"/>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 numFmtId="210" formatCode="&quot;PS + 21W. - &quot;dd/mm/yy"/>
    <numFmt numFmtId="211" formatCode="&quot;PS + 22W. - &quot;dd/mm/yy"/>
    <numFmt numFmtId="212" formatCode="&quot;PS + 23W. - &quot;dd/mm/yy"/>
    <numFmt numFmtId="213" formatCode="&quot;PS + 24W. - &quot;dd/mm/yy"/>
    <numFmt numFmtId="214" formatCode="&quot;PS + 25W. - &quot;dd/mm/yy"/>
    <numFmt numFmtId="215" formatCode="&quot;PS + 26W. - &quot;dd/mm/yy"/>
    <numFmt numFmtId="216" formatCode="&quot;PS + 27W. - &quot;dd/mm/yy"/>
    <numFmt numFmtId="217" formatCode="&quot;PS + 28W. - &quot;dd/mm/yy"/>
    <numFmt numFmtId="218" formatCode="&quot;PS + 29W. - &quot;dd/mm/yy"/>
    <numFmt numFmtId="219" formatCode="&quot;PS + 30W. - &quot;dd/mm/yy"/>
    <numFmt numFmtId="220" formatCode="&quot;PS + 31W. - &quot;dd/mm/yy"/>
    <numFmt numFmtId="221" formatCode="&quot;PS +32W. - &quot;dd/mm/yy"/>
    <numFmt numFmtId="222" formatCode="&quot;PS + 33W. - &quot;dd/mm/yy"/>
    <numFmt numFmtId="223" formatCode="&quot;PS + 34W. - &quot;dd/mm/yy"/>
    <numFmt numFmtId="224" formatCode="&quot;PS + 35W. - &quot;dd/mm/yy"/>
    <numFmt numFmtId="225" formatCode="&quot;PS + 36W. - &quot;dd/mm/yy"/>
    <numFmt numFmtId="226" formatCode="&quot;PS + 37W. - &quot;dd/mm/yy"/>
    <numFmt numFmtId="227" formatCode="&quot;PS + 38W. - &quot;dd/mm/yy"/>
    <numFmt numFmtId="228" formatCode="&quot;PS + 39W. - &quot;dd/mm/yy"/>
    <numFmt numFmtId="229" formatCode="&quot;PS + 40W. - &quot;dd/mm/yy"/>
    <numFmt numFmtId="230" formatCode="&quot;PS + 41W. - &quot;dd/mm/yy"/>
    <numFmt numFmtId="231" formatCode="&quot;PS + 42W. - &quot;dd/mm/yy"/>
    <numFmt numFmtId="232" formatCode="&quot;PS + 43W. - &quot;dd/mm/yy"/>
    <numFmt numFmtId="233" formatCode="&quot;PS + 44W. - &quot;dd/mm/yy"/>
    <numFmt numFmtId="234" formatCode="&quot;PS + 45W. - &quot;dd/mm/yy"/>
    <numFmt numFmtId="235" formatCode="&quot;PS + 46W. - &quot;dd/mm/yy"/>
    <numFmt numFmtId="236" formatCode="&quot;PS + 47W. - &quot;dd/mm/yy"/>
    <numFmt numFmtId="237" formatCode="&quot;PS + 48W. - &quot;dd/mm/yy"/>
    <numFmt numFmtId="238" formatCode="&quot;PS + 49W. - &quot;dd/mm/yy"/>
    <numFmt numFmtId="239" formatCode="&quot;PS + 50W. - &quot;dd/mm/yy"/>
    <numFmt numFmtId="240" formatCode="&quot;PS + 51W. - &quot;dd/mm/yy"/>
    <numFmt numFmtId="241" formatCode="&quot;PS + 52W. - &quot;dd/mm/yy"/>
    <numFmt numFmtId="242" formatCode="&quot;PS + 53W. - &quot;dd/mm/yy"/>
    <numFmt numFmtId="243" formatCode="&quot;PS + 54W. - &quot;dd/mm/yy"/>
    <numFmt numFmtId="244" formatCode="&quot;PS + 55W. - &quot;dd/mm/yy"/>
    <numFmt numFmtId="245" formatCode="&quot;PS + 56W. - &quot;dd/mm/yy"/>
    <numFmt numFmtId="246" formatCode="&quot;PS + 57W. - &quot;dd/mm/yy"/>
    <numFmt numFmtId="247" formatCode="&quot;PS + 58W. - &quot;dd/mm/yy"/>
    <numFmt numFmtId="248" formatCode="&quot;PS + 59W. - &quot;dd/mm/yy"/>
    <numFmt numFmtId="249" formatCode="&quot;PS + 60W. - &quot;dd/mm/yy"/>
    <numFmt numFmtId="250" formatCode="&quot;PS + 61W. - &quot;dd/mm/yy"/>
    <numFmt numFmtId="251" formatCode="&quot;PS + 62W. - &quot;dd/mm/yy"/>
    <numFmt numFmtId="252" formatCode="&quot;PS + 63W. - &quot;dd/mm/yy"/>
    <numFmt numFmtId="253" formatCode="&quot;PS + 64W. - &quot;dd/mm/yy"/>
    <numFmt numFmtId="254" formatCode="&quot;PS + 65W. - &quot;dd/mm/yy"/>
    <numFmt numFmtId="255" formatCode="&quot;PS + 66W. - &quot;dd/mm/yy"/>
    <numFmt numFmtId="256" formatCode="&quot;PS + 67W. - &quot;dd/mm/yy"/>
    <numFmt numFmtId="257" formatCode="&quot;PS + 68W. - &quot;dd/mm/yy"/>
    <numFmt numFmtId="258" formatCode="&quot;PS + 69W. - &quot;dd/mm/yy"/>
    <numFmt numFmtId="259" formatCode="&quot;PS + 70W. - &quot;dd/mm/yy"/>
    <numFmt numFmtId="260" formatCode="&quot;PS + 71W. - &quot;dd/mm/yy"/>
    <numFmt numFmtId="261" formatCode="&quot;PS + 72W. - &quot;dd/mm/yy"/>
    <numFmt numFmtId="262" formatCode="&quot;PS + 73W. - &quot;dd/mm/yy"/>
    <numFmt numFmtId="263" formatCode="&quot;PS + 74W. - &quot;dd/mm/yy"/>
    <numFmt numFmtId="264" formatCode="&quot;PS + 75W. - &quot;dd/mm/yy"/>
    <numFmt numFmtId="265" formatCode="&quot;PS + 76W. - &quot;dd/mm/yy"/>
    <numFmt numFmtId="266" formatCode="&quot;PS + 77W. - &quot;dd/mm/yy"/>
    <numFmt numFmtId="267" formatCode="&quot;PS + 78W. - &quot;dd/mm/yy"/>
    <numFmt numFmtId="268" formatCode="&quot;PS + 79W. - &quot;dd/mm/yy"/>
    <numFmt numFmtId="269" formatCode="&quot;PS + 80W. - &quot;dd/mm/yy"/>
    <numFmt numFmtId="270" formatCode="&quot;PS + 81W. - &quot;dd/mm/yy"/>
    <numFmt numFmtId="271" formatCode="&quot;PS + 82W. - &quot;dd/mm/yy"/>
    <numFmt numFmtId="272" formatCode="&quot;PS + 83W. - &quot;dd/mm/yy"/>
    <numFmt numFmtId="273" formatCode="&quot;PS + 84W. - &quot;dd/mm/yy"/>
    <numFmt numFmtId="274" formatCode="&quot;PS + 85W. - &quot;dd/mm/yy"/>
    <numFmt numFmtId="275" formatCode="&quot;PS + 86W. - &quot;dd/mm/yy"/>
    <numFmt numFmtId="276" formatCode="&quot;PS + 87W. - &quot;dd/mm/yy"/>
    <numFmt numFmtId="277" formatCode="&quot;PS + 88W. - &quot;dd/mm/yy"/>
    <numFmt numFmtId="278" formatCode="&quot;PS + 89W. - &quot;dd/mm/yy"/>
    <numFmt numFmtId="279" formatCode="&quot;PS + 90W. - &quot;dd/mm/yy"/>
    <numFmt numFmtId="280" formatCode="&quot;PS + 91W. - &quot;dd/mm/yy"/>
    <numFmt numFmtId="281" formatCode="&quot;PS + 92W. - &quot;dd/mm/yy"/>
    <numFmt numFmtId="282" formatCode="&quot;PS + 93W. - &quot;dd/mm/yy"/>
    <numFmt numFmtId="283" formatCode="&quot;PS + 94W. - &quot;dd/mm/yy"/>
    <numFmt numFmtId="284" formatCode="&quot;PS + 95W. - &quot;dd/mm/yy"/>
    <numFmt numFmtId="285" formatCode="&quot;PS + 96W. - &quot;dd/mm/yy"/>
    <numFmt numFmtId="286" formatCode="&quot;PS + 97W. - &quot;dd/mm/yy"/>
    <numFmt numFmtId="287" formatCode="&quot;PS + 98W. - &quot;dd/mm/yy"/>
    <numFmt numFmtId="288" formatCode="&quot;PS + 99W. - &quot;dd/mm/yy"/>
    <numFmt numFmtId="289" formatCode="&quot;PS + 100W. - &quot;dd/mm/yy"/>
    <numFmt numFmtId="290" formatCode="&quot;PS + 101W. - &quot;dd/mm/yy"/>
    <numFmt numFmtId="291" formatCode="&quot;PS + 102W. - &quot;dd/mm/yy"/>
    <numFmt numFmtId="292" formatCode="&quot;PS + 103W. - &quot;dd/mm/yy"/>
    <numFmt numFmtId="293" formatCode="&quot;PS + 104W. - &quot;dd/mm/yy"/>
    <numFmt numFmtId="294" formatCode="&quot;PS + 105W. - &quot;dd/mm/yy"/>
    <numFmt numFmtId="295" formatCode="&quot;PS + 106W. - &quot;dd/mm/yy"/>
    <numFmt numFmtId="296" formatCode="&quot;PS + 107W. - &quot;dd/mm/yy"/>
    <numFmt numFmtId="297" formatCode="&quot;PS + 108W. - &quot;dd/mm/yy"/>
  </numFmts>
  <fonts count="76"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12"/>
      <name val="Calibri"/>
      <family val="2"/>
      <scheme val="minor"/>
    </font>
    <font>
      <u/>
      <sz val="11"/>
      <color theme="10"/>
      <name val="Calibri"/>
      <family val="2"/>
    </font>
    <font>
      <sz val="11"/>
      <color rgb="FFFFFFFF"/>
      <name val="Calibri"/>
      <family val="2"/>
      <scheme val="minor"/>
    </font>
    <font>
      <b/>
      <sz val="10"/>
      <color rgb="FFFFFFFF"/>
      <name val="Arial"/>
      <family val="2"/>
    </font>
    <font>
      <b/>
      <sz val="12"/>
      <color theme="1"/>
      <name val="Calibri"/>
      <family val="2"/>
      <scheme val="minor"/>
    </font>
    <font>
      <b/>
      <sz val="16"/>
      <color theme="1"/>
      <name val="Calibri"/>
      <family val="2"/>
      <scheme val="minor"/>
    </font>
    <font>
      <b/>
      <sz val="10"/>
      <color theme="1"/>
      <name val="Calibri"/>
      <family val="2"/>
      <scheme val="minor"/>
    </font>
    <font>
      <b/>
      <sz val="11"/>
      <color theme="1"/>
      <name val="Calibri"/>
      <family val="2"/>
      <scheme val="minor"/>
    </font>
    <font>
      <sz val="11"/>
      <color rgb="FFFF0000"/>
      <name val="Calibri"/>
      <family val="2"/>
      <scheme val="minor"/>
    </font>
    <font>
      <b/>
      <sz val="12"/>
      <color rgb="FFFF0000"/>
      <name val="Calibri"/>
      <family val="2"/>
      <scheme val="minor"/>
    </font>
    <font>
      <sz val="28"/>
      <color rgb="FFFF0000"/>
      <name val="Calibri"/>
      <family val="2"/>
      <scheme val="minor"/>
    </font>
    <font>
      <b/>
      <sz val="48"/>
      <color rgb="FFFF0000"/>
      <name val="Calibri"/>
      <family val="2"/>
      <scheme val="minor"/>
    </font>
    <font>
      <b/>
      <sz val="26"/>
      <color rgb="FFFF0000"/>
      <name val="Calibri"/>
      <family val="2"/>
      <scheme val="minor"/>
    </font>
    <font>
      <b/>
      <sz val="16"/>
      <color theme="1"/>
      <name val="Arial"/>
      <family val="2"/>
    </font>
    <font>
      <sz val="12"/>
      <color theme="1"/>
      <name val="Arial"/>
      <family val="2"/>
    </font>
    <font>
      <b/>
      <sz val="8"/>
      <color indexed="81"/>
      <name val="Tahoma"/>
      <family val="2"/>
    </font>
    <font>
      <sz val="8"/>
      <color indexed="81"/>
      <name val="Tahoma"/>
      <family val="2"/>
    </font>
    <font>
      <sz val="11"/>
      <color rgb="FFFFFF00"/>
      <name val="Calibri"/>
      <family val="2"/>
      <scheme val="minor"/>
    </font>
    <font>
      <sz val="10"/>
      <name val="Times New Roman"/>
      <family val="1"/>
    </font>
    <font>
      <sz val="9"/>
      <color indexed="81"/>
      <name val="Tahoma"/>
      <family val="2"/>
    </font>
    <font>
      <b/>
      <sz val="9"/>
      <color indexed="81"/>
      <name val="Tahoma"/>
      <family val="2"/>
    </font>
    <font>
      <b/>
      <sz val="10"/>
      <name val="Calibri"/>
      <family val="2"/>
      <scheme val="minor"/>
    </font>
    <font>
      <sz val="9"/>
      <name val="Calibri"/>
      <family val="2"/>
      <scheme val="minor"/>
    </font>
    <font>
      <b/>
      <sz val="28"/>
      <color theme="0"/>
      <name val="Calibri Light"/>
      <family val="2"/>
      <scheme val="major"/>
    </font>
    <font>
      <sz val="10"/>
      <color theme="1" tint="0.499984740745262"/>
      <name val="Calibri"/>
      <family val="2"/>
      <scheme val="minor"/>
    </font>
    <font>
      <b/>
      <sz val="20"/>
      <color theme="3"/>
      <name val="Calibri Light"/>
      <family val="1"/>
      <scheme val="major"/>
    </font>
    <font>
      <b/>
      <sz val="28"/>
      <name val="Calibri Light"/>
      <family val="2"/>
      <scheme val="major"/>
    </font>
    <font>
      <sz val="10"/>
      <name val="Calibri"/>
      <family val="2"/>
      <scheme val="minor"/>
    </font>
    <font>
      <b/>
      <sz val="11"/>
      <color rgb="FFFF0000"/>
      <name val="Wingdings 2"/>
      <family val="1"/>
      <charset val="2"/>
    </font>
    <font>
      <sz val="12"/>
      <color theme="1" tint="0.499984740745262"/>
      <name val="Wingdings 2"/>
      <family val="1"/>
      <charset val="2"/>
    </font>
    <font>
      <sz val="10"/>
      <color theme="1" tint="0.499984740745262"/>
      <name val="Calibri"/>
      <family val="2"/>
    </font>
    <font>
      <sz val="10"/>
      <color theme="0"/>
      <name val="Calibri"/>
      <family val="2"/>
    </font>
    <font>
      <sz val="10"/>
      <color theme="5"/>
      <name val="Calibri Light"/>
      <family val="2"/>
      <scheme val="major"/>
    </font>
    <font>
      <b/>
      <sz val="12"/>
      <color theme="0"/>
      <name val="Calibri"/>
      <family val="2"/>
    </font>
    <font>
      <b/>
      <sz val="14"/>
      <color theme="0"/>
      <name val="Calibri"/>
      <family val="2"/>
    </font>
    <font>
      <b/>
      <sz val="20"/>
      <color theme="0"/>
      <name val="Calibri"/>
      <family val="2"/>
      <scheme val="minor"/>
    </font>
    <font>
      <sz val="12"/>
      <color theme="1" tint="0.499984740745262"/>
      <name val="Calibri"/>
      <family val="2"/>
    </font>
    <font>
      <b/>
      <sz val="11"/>
      <color rgb="FF99D709"/>
      <name val="Wingdings 2"/>
      <family val="1"/>
      <charset val="2"/>
    </font>
    <font>
      <b/>
      <sz val="11"/>
      <color theme="5"/>
      <name val="Calibri"/>
      <family val="2"/>
      <scheme val="minor"/>
    </font>
    <font>
      <b/>
      <sz val="12"/>
      <color rgb="FF99D709"/>
      <name val="Calibri"/>
      <family val="2"/>
    </font>
    <font>
      <b/>
      <sz val="10"/>
      <color rgb="FF99D709"/>
      <name val="Calibri"/>
      <family val="2"/>
    </font>
    <font>
      <sz val="9"/>
      <color theme="0"/>
      <name val="Calibri"/>
      <family val="2"/>
    </font>
    <font>
      <u/>
      <sz val="7"/>
      <color theme="10"/>
      <name val="Arial"/>
      <family val="2"/>
    </font>
    <font>
      <b/>
      <sz val="22"/>
      <color theme="1"/>
      <name val="Calibri"/>
      <family val="2"/>
    </font>
    <font>
      <sz val="10"/>
      <color theme="1"/>
      <name val="Calibri"/>
      <family val="2"/>
    </font>
    <font>
      <b/>
      <sz val="12"/>
      <color theme="1"/>
      <name val="Calibri"/>
      <family val="2"/>
    </font>
    <font>
      <b/>
      <sz val="20"/>
      <color theme="1"/>
      <name val="Calibri"/>
      <family val="2"/>
    </font>
    <font>
      <b/>
      <sz val="18"/>
      <color theme="1"/>
      <name val="Calibri"/>
      <family val="2"/>
    </font>
    <font>
      <sz val="14"/>
      <color theme="1"/>
      <name val="Calibri"/>
      <family val="2"/>
    </font>
    <font>
      <sz val="12"/>
      <color theme="1"/>
      <name val="Calibri"/>
      <family val="2"/>
    </font>
    <font>
      <b/>
      <sz val="26"/>
      <color theme="4" tint="-0.24994659260841701"/>
      <name val="Calibri"/>
      <family val="2"/>
      <scheme val="minor"/>
    </font>
    <font>
      <b/>
      <sz val="28"/>
      <color theme="4" tint="-0.24994659260841701"/>
      <name val="Calibri"/>
      <family val="2"/>
      <scheme val="minor"/>
    </font>
    <font>
      <b/>
      <sz val="12"/>
      <color theme="4" tint="-0.24994659260841701"/>
      <name val="Calibri"/>
      <family val="2"/>
    </font>
    <font>
      <b/>
      <sz val="12"/>
      <color theme="4" tint="-0.249977111117893"/>
      <name val="Calibri"/>
      <family val="2"/>
      <scheme val="minor"/>
    </font>
    <font>
      <b/>
      <sz val="11"/>
      <color theme="7" tint="0.39997558519241921"/>
      <name val="Wingdings 2"/>
      <family val="1"/>
      <charset val="2"/>
    </font>
    <font>
      <sz val="11"/>
      <color rgb="FF002060"/>
      <name val="Calibri"/>
      <family val="2"/>
      <scheme val="minor"/>
    </font>
    <font>
      <b/>
      <sz val="10"/>
      <color rgb="FF002060"/>
      <name val="Arial"/>
      <family val="2"/>
    </font>
    <font>
      <b/>
      <sz val="12"/>
      <color rgb="FF002060"/>
      <name val="Arial"/>
      <family val="2"/>
    </font>
    <font>
      <sz val="11"/>
      <color theme="1" tint="4.9989318521683403E-2"/>
      <name val="Calibri"/>
      <family val="2"/>
      <scheme val="minor"/>
    </font>
    <font>
      <b/>
      <sz val="10"/>
      <color theme="1" tint="4.9989318521683403E-2"/>
      <name val="Arial"/>
      <family val="2"/>
    </font>
    <font>
      <sz val="8"/>
      <color theme="1" tint="4.9989318521683403E-2"/>
      <name val="Arial"/>
      <family val="2"/>
    </font>
    <font>
      <b/>
      <sz val="11"/>
      <color theme="1" tint="4.9989318521683403E-2"/>
      <name val="Calibri"/>
      <family val="2"/>
      <scheme val="minor"/>
    </font>
    <font>
      <b/>
      <sz val="16"/>
      <color theme="1" tint="4.9989318521683403E-2"/>
      <name val="Calibri"/>
      <family val="2"/>
    </font>
    <font>
      <sz val="12"/>
      <color theme="1" tint="4.9989318521683403E-2"/>
      <name val="Calibri"/>
      <family val="2"/>
    </font>
    <font>
      <b/>
      <sz val="9"/>
      <color indexed="81"/>
      <name val="Segoe UI"/>
      <family val="2"/>
    </font>
    <font>
      <b/>
      <sz val="10"/>
      <color theme="1"/>
      <name val="Arial"/>
      <family val="2"/>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22"/>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9.9948118533890809E-2"/>
        <bgColor indexed="64"/>
      </patternFill>
    </fill>
    <fill>
      <patternFill patternType="solid">
        <fgColor rgb="FFF0F2F6"/>
        <bgColor indexed="64"/>
      </patternFill>
    </fill>
    <fill>
      <patternFill patternType="solid">
        <fgColor rgb="FFFFFFFF"/>
        <bgColor indexed="64"/>
      </patternFill>
    </fill>
  </fills>
  <borders count="36">
    <border>
      <left/>
      <right/>
      <top/>
      <bottom/>
      <diagonal/>
    </border>
    <border>
      <left/>
      <right/>
      <top/>
      <bottom style="thick">
        <color rgb="FFFFFFFF"/>
      </bottom>
      <diagonal/>
    </border>
    <border>
      <left/>
      <right/>
      <top style="thick">
        <color rgb="FFFFFFFF"/>
      </top>
      <bottom style="thick">
        <color rgb="FFFFFFFF"/>
      </bottom>
      <diagonal/>
    </border>
    <border>
      <left style="medium">
        <color rgb="FFFFFFFF"/>
      </left>
      <right/>
      <top style="thick">
        <color rgb="FFFFFFFF"/>
      </top>
      <bottom style="thick">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right/>
      <top style="medium">
        <color theme="0"/>
      </top>
      <bottom style="medium">
        <color theme="0"/>
      </bottom>
      <diagonal/>
    </border>
    <border>
      <left/>
      <right style="thin">
        <color auto="1"/>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auto="1"/>
      </left>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right style="thin">
        <color theme="0" tint="-0.14993743705557422"/>
      </right>
      <top/>
      <bottom/>
      <diagonal/>
    </border>
    <border>
      <left/>
      <right style="thin">
        <color theme="0" tint="-0.14993743705557422"/>
      </right>
      <top/>
      <bottom style="thin">
        <color theme="0" tint="-0.14993743705557422"/>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n">
        <color theme="0" tint="-0.1498764000366222"/>
      </right>
      <top/>
      <bottom/>
      <diagonal/>
    </border>
  </borders>
  <cellStyleXfs count="26">
    <xf numFmtId="0" fontId="0" fillId="0" borderId="0"/>
    <xf numFmtId="9" fontId="3" fillId="0" borderId="0" applyFont="0" applyFill="0" applyBorder="0" applyAlignment="0" applyProtection="0"/>
    <xf numFmtId="0" fontId="6" fillId="0" borderId="0"/>
    <xf numFmtId="14" fontId="9" fillId="0" borderId="0" applyFont="0" applyFill="0" applyBorder="0" applyAlignment="0" applyProtection="0"/>
    <xf numFmtId="165"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28" fillId="0" borderId="0">
      <alignment vertical="center"/>
    </xf>
    <xf numFmtId="9" fontId="6" fillId="0" borderId="0" applyFont="0" applyFill="0" applyBorder="0" applyAlignment="0" applyProtection="0"/>
    <xf numFmtId="0" fontId="6" fillId="0" borderId="0"/>
    <xf numFmtId="2" fontId="6" fillId="5" borderId="27" applyFill="0" applyBorder="0" applyAlignment="0">
      <alignment horizontal="left"/>
    </xf>
    <xf numFmtId="0" fontId="6" fillId="0" borderId="0" applyNumberFormat="0" applyFill="0" applyBorder="0">
      <alignment horizontal="left"/>
      <protection locked="0"/>
    </xf>
    <xf numFmtId="164" fontId="6" fillId="0" borderId="0" applyFont="0" applyFill="0" applyBorder="0" applyAlignment="0" applyProtection="0"/>
    <xf numFmtId="0" fontId="9" fillId="0" borderId="0"/>
    <xf numFmtId="0" fontId="33" fillId="6" borderId="0" applyNumberFormat="0" applyBorder="0" applyAlignment="0" applyProtection="0"/>
    <xf numFmtId="0" fontId="34" fillId="0" borderId="0">
      <alignment vertical="center"/>
    </xf>
    <xf numFmtId="0" fontId="35" fillId="0" borderId="0" applyNumberFormat="0" applyFill="0" applyBorder="0" applyAlignment="0" applyProtection="0"/>
    <xf numFmtId="0" fontId="34" fillId="9" borderId="0">
      <alignment vertical="center"/>
    </xf>
    <xf numFmtId="0" fontId="42" fillId="6" borderId="0" applyNumberFormat="0" applyBorder="0" applyAlignment="0" applyProtection="0"/>
    <xf numFmtId="0" fontId="45" fillId="6" borderId="0" applyNumberFormat="0" applyBorder="0" applyAlignment="0" applyProtection="0"/>
    <xf numFmtId="0" fontId="48" fillId="6" borderId="0" applyNumberFormat="0" applyBorder="0" applyAlignment="0" applyProtection="0"/>
    <xf numFmtId="0" fontId="52" fillId="0" borderId="0" applyNumberFormat="0" applyFill="0" applyBorder="0" applyAlignment="0" applyProtection="0">
      <alignment vertical="top"/>
      <protection locked="0"/>
    </xf>
    <xf numFmtId="0" fontId="1" fillId="0" borderId="0"/>
    <xf numFmtId="0" fontId="1" fillId="0" borderId="0"/>
  </cellStyleXfs>
  <cellXfs count="389">
    <xf numFmtId="0" fontId="0" fillId="0" borderId="0" xfId="0"/>
    <xf numFmtId="0" fontId="6" fillId="3" borderId="0" xfId="0" applyFont="1" applyFill="1" applyBorder="1" applyProtection="1"/>
    <xf numFmtId="0" fontId="0" fillId="0" borderId="0" xfId="0" applyAlignment="1">
      <alignment horizontal="center"/>
    </xf>
    <xf numFmtId="0" fontId="0" fillId="0" borderId="0" xfId="0" applyBorder="1"/>
    <xf numFmtId="0" fontId="7" fillId="0" borderId="0" xfId="0" applyFont="1"/>
    <xf numFmtId="0" fontId="12" fillId="0" borderId="0" xfId="0" applyFont="1"/>
    <xf numFmtId="0" fontId="0" fillId="0" borderId="0" xfId="0" applyAlignment="1">
      <alignment horizontal="left"/>
    </xf>
    <xf numFmtId="0" fontId="17" fillId="0" borderId="0" xfId="0" applyFont="1"/>
    <xf numFmtId="0" fontId="7" fillId="0" borderId="5" xfId="0" applyFont="1" applyBorder="1" applyProtection="1">
      <protection locked="0"/>
    </xf>
    <xf numFmtId="0" fontId="11" fillId="0" borderId="5" xfId="7" applyBorder="1" applyAlignment="1" applyProtection="1">
      <protection locked="0"/>
    </xf>
    <xf numFmtId="14" fontId="7" fillId="0" borderId="5" xfId="0" applyNumberFormat="1" applyFont="1" applyBorder="1" applyAlignment="1" applyProtection="1">
      <alignment horizontal="left"/>
      <protection locked="0"/>
    </xf>
    <xf numFmtId="0" fontId="12" fillId="0" borderId="0" xfId="0" applyFont="1" applyBorder="1"/>
    <xf numFmtId="0" fontId="0" fillId="0" borderId="0" xfId="0" applyBorder="1" applyProtection="1">
      <protection locked="0"/>
    </xf>
    <xf numFmtId="0" fontId="7" fillId="0" borderId="7" xfId="0" applyFont="1" applyBorder="1" applyProtection="1">
      <protection locked="0"/>
    </xf>
    <xf numFmtId="0" fontId="0" fillId="0" borderId="8" xfId="0" applyFill="1" applyBorder="1" applyProtection="1">
      <protection locked="0"/>
    </xf>
    <xf numFmtId="0" fontId="0" fillId="0" borderId="8" xfId="0" applyBorder="1" applyProtection="1">
      <protection locked="0"/>
    </xf>
    <xf numFmtId="0" fontId="0" fillId="0" borderId="4" xfId="0" applyBorder="1" applyProtection="1">
      <protection locked="0"/>
    </xf>
    <xf numFmtId="9" fontId="0" fillId="0" borderId="4" xfId="1" applyFont="1" applyBorder="1" applyProtection="1">
      <protection locked="0"/>
    </xf>
    <xf numFmtId="9" fontId="7" fillId="3" borderId="7" xfId="1" applyFont="1" applyFill="1" applyBorder="1"/>
    <xf numFmtId="9" fontId="0" fillId="0" borderId="8" xfId="1" applyFont="1" applyBorder="1" applyProtection="1">
      <protection locked="0"/>
    </xf>
    <xf numFmtId="0" fontId="0" fillId="0" borderId="8" xfId="0" applyBorder="1"/>
    <xf numFmtId="0" fontId="0" fillId="0" borderId="4" xfId="0" applyBorder="1"/>
    <xf numFmtId="0" fontId="7" fillId="0" borderId="0" xfId="0" applyFont="1" applyBorder="1"/>
    <xf numFmtId="0" fontId="6" fillId="3" borderId="9" xfId="0" applyFont="1" applyFill="1" applyBorder="1" applyAlignment="1" applyProtection="1">
      <alignment horizontal="left" vertical="center"/>
    </xf>
    <xf numFmtId="1" fontId="7" fillId="0" borderId="10" xfId="0" applyNumberFormat="1" applyFont="1" applyBorder="1" applyProtection="1">
      <protection locked="0"/>
    </xf>
    <xf numFmtId="0" fontId="6" fillId="3" borderId="11" xfId="0" applyFont="1" applyFill="1" applyBorder="1" applyProtection="1"/>
    <xf numFmtId="0" fontId="6" fillId="3" borderId="12" xfId="0" applyFont="1" applyFill="1" applyBorder="1" applyAlignment="1" applyProtection="1">
      <alignment horizontal="left" vertical="center"/>
    </xf>
    <xf numFmtId="0" fontId="6" fillId="3" borderId="13" xfId="0" applyFont="1" applyFill="1" applyBorder="1" applyProtection="1"/>
    <xf numFmtId="0" fontId="6" fillId="3" borderId="12" xfId="0" applyFont="1" applyFill="1" applyBorder="1" applyProtection="1"/>
    <xf numFmtId="0" fontId="6" fillId="3" borderId="14" xfId="0" applyFont="1" applyFill="1" applyBorder="1" applyAlignment="1" applyProtection="1">
      <alignment horizontal="left" vertical="center"/>
    </xf>
    <xf numFmtId="0" fontId="6" fillId="3" borderId="15" xfId="0" applyFont="1" applyFill="1" applyBorder="1" applyProtection="1"/>
    <xf numFmtId="0" fontId="6" fillId="3" borderId="16" xfId="0" applyFont="1" applyFill="1" applyBorder="1" applyProtection="1"/>
    <xf numFmtId="0" fontId="7" fillId="3" borderId="7" xfId="0" applyFont="1" applyFill="1" applyBorder="1" applyAlignment="1" applyProtection="1">
      <alignment vertical="center"/>
      <protection hidden="1"/>
    </xf>
    <xf numFmtId="2" fontId="6" fillId="3" borderId="4" xfId="0" applyNumberFormat="1" applyFont="1" applyFill="1" applyBorder="1" applyAlignment="1" applyProtection="1">
      <alignment vertical="center"/>
      <protection hidden="1"/>
    </xf>
    <xf numFmtId="14" fontId="0" fillId="0" borderId="7" xfId="0" applyNumberFormat="1" applyFill="1" applyBorder="1" applyAlignment="1" applyProtection="1">
      <alignment horizontal="left"/>
    </xf>
    <xf numFmtId="14" fontId="0" fillId="0" borderId="8" xfId="0" applyNumberFormat="1" applyFill="1" applyBorder="1" applyAlignment="1" applyProtection="1">
      <alignment horizontal="left"/>
    </xf>
    <xf numFmtId="167" fontId="7" fillId="3" borderId="17" xfId="0" applyNumberFormat="1" applyFont="1" applyFill="1" applyBorder="1" applyAlignment="1" applyProtection="1">
      <alignment horizontal="left"/>
    </xf>
    <xf numFmtId="169" fontId="0" fillId="3" borderId="18" xfId="0" applyNumberFormat="1" applyFill="1" applyBorder="1" applyAlignment="1" applyProtection="1">
      <alignment horizontal="left"/>
    </xf>
    <xf numFmtId="194" fontId="0" fillId="3" borderId="18" xfId="0" applyNumberFormat="1" applyFill="1" applyBorder="1" applyAlignment="1" applyProtection="1">
      <alignment horizontal="left"/>
    </xf>
    <xf numFmtId="195" fontId="0" fillId="3" borderId="18" xfId="0" applyNumberFormat="1" applyFill="1" applyBorder="1" applyAlignment="1" applyProtection="1">
      <alignment horizontal="left"/>
    </xf>
    <xf numFmtId="196" fontId="0" fillId="3" borderId="18" xfId="0" applyNumberFormat="1" applyFill="1" applyBorder="1" applyAlignment="1" applyProtection="1">
      <alignment horizontal="left"/>
    </xf>
    <xf numFmtId="197" fontId="0" fillId="3" borderId="18" xfId="0" applyNumberFormat="1" applyFill="1" applyBorder="1" applyAlignment="1" applyProtection="1">
      <alignment horizontal="left"/>
    </xf>
    <xf numFmtId="198" fontId="0" fillId="3" borderId="18" xfId="0" applyNumberFormat="1" applyFill="1" applyBorder="1" applyAlignment="1" applyProtection="1">
      <alignment horizontal="left"/>
    </xf>
    <xf numFmtId="199" fontId="0" fillId="3" borderId="18" xfId="0" applyNumberFormat="1" applyFill="1" applyBorder="1" applyAlignment="1" applyProtection="1">
      <alignment horizontal="left"/>
    </xf>
    <xf numFmtId="200" fontId="0" fillId="3" borderId="18" xfId="0" applyNumberFormat="1" applyFill="1" applyBorder="1" applyAlignment="1" applyProtection="1">
      <alignment horizontal="left"/>
    </xf>
    <xf numFmtId="201" fontId="0" fillId="3" borderId="18" xfId="0" applyNumberFormat="1" applyFill="1" applyBorder="1" applyAlignment="1" applyProtection="1">
      <alignment horizontal="left"/>
    </xf>
    <xf numFmtId="202" fontId="0" fillId="3" borderId="18" xfId="0" applyNumberFormat="1" applyFill="1" applyBorder="1" applyAlignment="1" applyProtection="1">
      <alignment horizontal="left"/>
    </xf>
    <xf numFmtId="203" fontId="0" fillId="3" borderId="18" xfId="0" applyNumberFormat="1" applyFill="1" applyBorder="1" applyAlignment="1" applyProtection="1">
      <alignment horizontal="left"/>
    </xf>
    <xf numFmtId="204" fontId="0" fillId="3" borderId="18" xfId="0" applyNumberFormat="1" applyFill="1" applyBorder="1" applyAlignment="1" applyProtection="1">
      <alignment horizontal="left"/>
    </xf>
    <xf numFmtId="205" fontId="0" fillId="3" borderId="18" xfId="0" applyNumberFormat="1" applyFill="1" applyBorder="1" applyAlignment="1" applyProtection="1">
      <alignment horizontal="left"/>
    </xf>
    <xf numFmtId="206" fontId="0" fillId="3" borderId="18" xfId="0" applyNumberFormat="1" applyFill="1" applyBorder="1" applyAlignment="1" applyProtection="1">
      <alignment horizontal="left"/>
    </xf>
    <xf numFmtId="207" fontId="0" fillId="3" borderId="18" xfId="0" applyNumberFormat="1" applyFill="1" applyBorder="1" applyAlignment="1" applyProtection="1">
      <alignment horizontal="left"/>
    </xf>
    <xf numFmtId="208" fontId="0" fillId="3" borderId="18" xfId="0" applyNumberFormat="1" applyFill="1" applyBorder="1" applyAlignment="1" applyProtection="1">
      <alignment horizontal="left"/>
    </xf>
    <xf numFmtId="209" fontId="0" fillId="3" borderId="18" xfId="0" applyNumberFormat="1" applyFill="1" applyBorder="1" applyAlignment="1" applyProtection="1">
      <alignment horizontal="left"/>
    </xf>
    <xf numFmtId="169" fontId="0" fillId="0" borderId="18" xfId="0" applyNumberFormat="1" applyBorder="1" applyAlignment="1" applyProtection="1">
      <alignment horizontal="left"/>
      <protection locked="0"/>
    </xf>
    <xf numFmtId="169" fontId="0" fillId="0" borderId="19" xfId="0" applyNumberFormat="1" applyBorder="1" applyAlignment="1" applyProtection="1">
      <alignment horizontal="left"/>
      <protection locked="0"/>
    </xf>
    <xf numFmtId="169" fontId="0" fillId="0" borderId="18" xfId="0" applyNumberFormat="1" applyFill="1" applyBorder="1" applyAlignment="1" applyProtection="1">
      <alignment horizontal="left"/>
    </xf>
    <xf numFmtId="169" fontId="0" fillId="0" borderId="19" xfId="0" applyNumberFormat="1" applyFill="1" applyBorder="1" applyAlignment="1" applyProtection="1">
      <alignment horizontal="left"/>
    </xf>
    <xf numFmtId="0" fontId="12" fillId="4" borderId="0" xfId="0" applyFont="1" applyFill="1" applyBorder="1" applyAlignment="1">
      <alignment horizontal="center"/>
    </xf>
    <xf numFmtId="0" fontId="0" fillId="4" borderId="0" xfId="0" applyFill="1" applyBorder="1" applyAlignment="1">
      <alignment horizontal="center"/>
    </xf>
    <xf numFmtId="0" fontId="2" fillId="0" borderId="0" xfId="8"/>
    <xf numFmtId="0" fontId="23" fillId="0" borderId="0" xfId="8" applyFont="1" applyAlignment="1">
      <alignment wrapText="1"/>
    </xf>
    <xf numFmtId="0" fontId="0" fillId="0" borderId="0" xfId="0" applyAlignment="1">
      <alignment wrapText="1"/>
    </xf>
    <xf numFmtId="0" fontId="17" fillId="0" borderId="0" xfId="0" applyFont="1" applyAlignment="1">
      <alignment horizontal="left"/>
    </xf>
    <xf numFmtId="20" fontId="0" fillId="0" borderId="0" xfId="0" applyNumberFormat="1" applyBorder="1"/>
    <xf numFmtId="21" fontId="0" fillId="0" borderId="0" xfId="0" applyNumberFormat="1" applyBorder="1" applyAlignment="1">
      <alignment horizontal="left"/>
    </xf>
    <xf numFmtId="0" fontId="0" fillId="0" borderId="0" xfId="0"/>
    <xf numFmtId="0" fontId="0" fillId="0" borderId="0" xfId="0" applyAlignment="1">
      <alignment horizontal="center"/>
    </xf>
    <xf numFmtId="0" fontId="0" fillId="0" borderId="0" xfId="0" applyBorder="1"/>
    <xf numFmtId="0" fontId="10" fillId="0" borderId="0" xfId="0" applyFont="1" applyFill="1" applyAlignment="1">
      <alignment horizontal="right" vertical="center"/>
    </xf>
    <xf numFmtId="0" fontId="20" fillId="0" borderId="0" xfId="0" applyFont="1" applyFill="1" applyAlignment="1">
      <alignment vertical="center"/>
    </xf>
    <xf numFmtId="0" fontId="18"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pplyProtection="1">
      <alignment horizontal="left" vertical="center"/>
      <protection locked="0"/>
    </xf>
    <xf numFmtId="0" fontId="27" fillId="0" borderId="0" xfId="0" applyFont="1" applyFill="1"/>
    <xf numFmtId="0" fontId="7" fillId="0" borderId="0" xfId="0" applyFont="1" applyFill="1"/>
    <xf numFmtId="0" fontId="8" fillId="0" borderId="0" xfId="0" applyFont="1" applyFill="1"/>
    <xf numFmtId="193" fontId="31" fillId="0" borderId="3" xfId="0" applyNumberFormat="1" applyFont="1" applyFill="1" applyBorder="1" applyAlignment="1" applyProtection="1">
      <alignment horizontal="left" vertical="center"/>
    </xf>
    <xf numFmtId="193" fontId="31" fillId="0" borderId="1" xfId="0" applyNumberFormat="1" applyFont="1" applyFill="1" applyBorder="1" applyAlignment="1" applyProtection="1">
      <alignment horizontal="left" vertical="center"/>
    </xf>
    <xf numFmtId="0" fontId="31" fillId="0" borderId="1" xfId="0" applyFont="1" applyFill="1" applyBorder="1" applyAlignment="1" applyProtection="1">
      <alignment vertical="center"/>
      <protection locked="0"/>
    </xf>
    <xf numFmtId="0" fontId="31" fillId="0" borderId="1" xfId="0" applyFont="1" applyFill="1" applyBorder="1" applyAlignment="1" applyProtection="1">
      <alignment horizontal="center" vertical="center"/>
      <protection locked="0"/>
    </xf>
    <xf numFmtId="166" fontId="31" fillId="0" borderId="1" xfId="0" applyNumberFormat="1" applyFont="1" applyFill="1" applyBorder="1" applyAlignment="1" applyProtection="1">
      <alignment horizontal="center" vertical="center"/>
      <protection locked="0"/>
    </xf>
    <xf numFmtId="169" fontId="31" fillId="0" borderId="1" xfId="0" applyNumberFormat="1" applyFont="1" applyFill="1" applyBorder="1" applyAlignment="1" applyProtection="1">
      <alignment horizontal="center" vertical="center"/>
      <protection locked="0"/>
    </xf>
    <xf numFmtId="166" fontId="31" fillId="0" borderId="1" xfId="0" applyNumberFormat="1" applyFont="1" applyFill="1" applyBorder="1" applyAlignment="1">
      <alignment horizontal="center" vertical="center"/>
    </xf>
    <xf numFmtId="9" fontId="31" fillId="0" borderId="1" xfId="1" applyFont="1" applyFill="1" applyBorder="1" applyAlignment="1" applyProtection="1">
      <alignment horizontal="right" vertical="center"/>
      <protection locked="0"/>
    </xf>
    <xf numFmtId="0" fontId="31" fillId="0" borderId="1" xfId="1" applyNumberFormat="1" applyFont="1" applyFill="1" applyBorder="1" applyAlignment="1" applyProtection="1">
      <alignment horizontal="right" vertical="center"/>
      <protection hidden="1"/>
    </xf>
    <xf numFmtId="0" fontId="32" fillId="0" borderId="2" xfId="0" applyFont="1" applyFill="1" applyBorder="1" applyAlignment="1">
      <alignment vertical="center"/>
    </xf>
    <xf numFmtId="166" fontId="32" fillId="0" borderId="2" xfId="0" applyNumberFormat="1" applyFont="1" applyFill="1" applyBorder="1" applyAlignment="1">
      <alignment vertical="center"/>
    </xf>
    <xf numFmtId="170" fontId="6" fillId="3" borderId="28" xfId="0" applyNumberFormat="1" applyFont="1" applyFill="1" applyBorder="1" applyAlignment="1" applyProtection="1">
      <alignment horizontal="left" vertical="center"/>
    </xf>
    <xf numFmtId="171" fontId="6" fillId="3" borderId="28" xfId="0" applyNumberFormat="1" applyFont="1" applyFill="1" applyBorder="1" applyAlignment="1" applyProtection="1">
      <alignment horizontal="left" vertical="center"/>
    </xf>
    <xf numFmtId="172" fontId="6" fillId="3" borderId="28" xfId="0" applyNumberFormat="1" applyFont="1" applyFill="1" applyBorder="1" applyAlignment="1" applyProtection="1">
      <alignment horizontal="left" vertical="center"/>
    </xf>
    <xf numFmtId="166" fontId="0" fillId="0" borderId="28" xfId="0" applyNumberFormat="1" applyBorder="1" applyAlignment="1" applyProtection="1">
      <alignment horizontal="left"/>
      <protection locked="0"/>
    </xf>
    <xf numFmtId="173" fontId="6" fillId="3" borderId="28" xfId="0" applyNumberFormat="1" applyFont="1" applyFill="1" applyBorder="1" applyAlignment="1" applyProtection="1">
      <alignment horizontal="left" vertical="center"/>
    </xf>
    <xf numFmtId="174" fontId="6" fillId="3" borderId="28" xfId="0" applyNumberFormat="1" applyFont="1" applyFill="1" applyBorder="1" applyAlignment="1" applyProtection="1">
      <alignment horizontal="left" vertical="center"/>
    </xf>
    <xf numFmtId="175" fontId="6" fillId="3" borderId="28" xfId="0" applyNumberFormat="1" applyFont="1" applyFill="1" applyBorder="1" applyAlignment="1" applyProtection="1">
      <alignment horizontal="left" vertical="center"/>
    </xf>
    <xf numFmtId="176" fontId="6" fillId="3" borderId="28" xfId="0" applyNumberFormat="1" applyFont="1" applyFill="1" applyBorder="1" applyAlignment="1" applyProtection="1">
      <alignment horizontal="left" vertical="center"/>
    </xf>
    <xf numFmtId="177" fontId="6" fillId="3" borderId="28" xfId="0" applyNumberFormat="1" applyFont="1" applyFill="1" applyBorder="1" applyAlignment="1" applyProtection="1">
      <alignment horizontal="left" vertical="center"/>
    </xf>
    <xf numFmtId="178" fontId="6" fillId="3" borderId="28" xfId="0" applyNumberFormat="1" applyFont="1" applyFill="1" applyBorder="1" applyAlignment="1" applyProtection="1">
      <alignment horizontal="left" vertical="center"/>
    </xf>
    <xf numFmtId="179" fontId="6" fillId="3" borderId="28" xfId="0" applyNumberFormat="1" applyFont="1" applyFill="1" applyBorder="1" applyAlignment="1" applyProtection="1">
      <alignment horizontal="left" vertical="center"/>
    </xf>
    <xf numFmtId="180" fontId="6" fillId="3" borderId="28" xfId="0" applyNumberFormat="1" applyFont="1" applyFill="1" applyBorder="1" applyAlignment="1" applyProtection="1">
      <alignment horizontal="left" vertical="center"/>
    </xf>
    <xf numFmtId="181" fontId="6" fillId="3" borderId="28" xfId="0" applyNumberFormat="1" applyFont="1" applyFill="1" applyBorder="1" applyAlignment="1" applyProtection="1">
      <alignment horizontal="left" vertical="center"/>
    </xf>
    <xf numFmtId="182" fontId="6" fillId="3" borderId="28" xfId="0" applyNumberFormat="1" applyFont="1" applyFill="1" applyBorder="1" applyAlignment="1" applyProtection="1">
      <alignment horizontal="left" vertical="center"/>
    </xf>
    <xf numFmtId="183" fontId="6" fillId="3" borderId="28" xfId="0" applyNumberFormat="1" applyFont="1" applyFill="1" applyBorder="1" applyAlignment="1" applyProtection="1">
      <alignment horizontal="left" vertical="center"/>
    </xf>
    <xf numFmtId="184" fontId="6" fillId="3" borderId="28" xfId="0" applyNumberFormat="1" applyFont="1" applyFill="1" applyBorder="1" applyAlignment="1" applyProtection="1">
      <alignment horizontal="left" vertical="center"/>
    </xf>
    <xf numFmtId="185" fontId="6" fillId="3" borderId="28" xfId="0" applyNumberFormat="1" applyFont="1" applyFill="1" applyBorder="1" applyAlignment="1" applyProtection="1">
      <alignment horizontal="left" vertical="center"/>
    </xf>
    <xf numFmtId="186" fontId="6" fillId="3" borderId="28" xfId="0" applyNumberFormat="1" applyFont="1" applyFill="1" applyBorder="1" applyAlignment="1" applyProtection="1">
      <alignment horizontal="left" vertical="center"/>
    </xf>
    <xf numFmtId="187" fontId="6" fillId="3" borderId="28" xfId="0" applyNumberFormat="1" applyFont="1" applyFill="1" applyBorder="1" applyAlignment="1" applyProtection="1">
      <alignment horizontal="left" vertical="center"/>
    </xf>
    <xf numFmtId="188" fontId="6" fillId="3" borderId="28" xfId="0" applyNumberFormat="1" applyFont="1" applyFill="1" applyBorder="1" applyAlignment="1" applyProtection="1">
      <alignment horizontal="left" vertical="center"/>
    </xf>
    <xf numFmtId="189" fontId="6" fillId="3" borderId="28" xfId="0" applyNumberFormat="1" applyFont="1" applyFill="1" applyBorder="1" applyAlignment="1" applyProtection="1">
      <alignment horizontal="left" vertical="center"/>
    </xf>
    <xf numFmtId="190" fontId="6" fillId="3" borderId="28" xfId="0" applyNumberFormat="1" applyFont="1" applyFill="1" applyBorder="1" applyAlignment="1" applyProtection="1">
      <alignment horizontal="left" vertical="center"/>
    </xf>
    <xf numFmtId="191" fontId="6" fillId="3" borderId="28" xfId="0" applyNumberFormat="1" applyFont="1" applyFill="1" applyBorder="1" applyAlignment="1" applyProtection="1">
      <alignment horizontal="left" vertical="center"/>
    </xf>
    <xf numFmtId="192" fontId="6" fillId="3" borderId="28" xfId="0" applyNumberFormat="1" applyFont="1" applyFill="1" applyBorder="1" applyAlignment="1" applyProtection="1">
      <alignment horizontal="left" vertical="center"/>
    </xf>
    <xf numFmtId="210" fontId="6" fillId="3" borderId="28" xfId="0" applyNumberFormat="1" applyFont="1" applyFill="1" applyBorder="1" applyAlignment="1" applyProtection="1">
      <alignment horizontal="left" vertical="center"/>
    </xf>
    <xf numFmtId="0" fontId="0" fillId="0" borderId="28" xfId="0" applyBorder="1"/>
    <xf numFmtId="211" fontId="6" fillId="3" borderId="28" xfId="0" applyNumberFormat="1" applyFont="1" applyFill="1" applyBorder="1" applyAlignment="1" applyProtection="1">
      <alignment horizontal="left" vertical="center"/>
    </xf>
    <xf numFmtId="212" fontId="6" fillId="3" borderId="28" xfId="0" applyNumberFormat="1" applyFont="1" applyFill="1" applyBorder="1" applyAlignment="1" applyProtection="1">
      <alignment horizontal="left" vertical="center"/>
    </xf>
    <xf numFmtId="213" fontId="6" fillId="3" borderId="28" xfId="0" applyNumberFormat="1" applyFont="1" applyFill="1" applyBorder="1" applyAlignment="1" applyProtection="1">
      <alignment horizontal="left" vertical="center"/>
    </xf>
    <xf numFmtId="214" fontId="6" fillId="3" borderId="28" xfId="0" applyNumberFormat="1" applyFont="1" applyFill="1" applyBorder="1" applyAlignment="1" applyProtection="1">
      <alignment horizontal="left" vertical="center"/>
    </xf>
    <xf numFmtId="215" fontId="6" fillId="3" borderId="28" xfId="0" applyNumberFormat="1" applyFont="1" applyFill="1" applyBorder="1" applyAlignment="1" applyProtection="1">
      <alignment horizontal="left" vertical="center"/>
    </xf>
    <xf numFmtId="216" fontId="6" fillId="3" borderId="28" xfId="0" applyNumberFormat="1" applyFont="1" applyFill="1" applyBorder="1" applyAlignment="1" applyProtection="1">
      <alignment horizontal="left" vertical="center"/>
    </xf>
    <xf numFmtId="217" fontId="6" fillId="3" borderId="28" xfId="0" applyNumberFormat="1" applyFont="1" applyFill="1" applyBorder="1" applyAlignment="1" applyProtection="1">
      <alignment horizontal="left" vertical="center"/>
    </xf>
    <xf numFmtId="218" fontId="6" fillId="3" borderId="28" xfId="0" applyNumberFormat="1" applyFont="1" applyFill="1" applyBorder="1" applyAlignment="1" applyProtection="1">
      <alignment horizontal="left" vertical="center"/>
    </xf>
    <xf numFmtId="219" fontId="6" fillId="3" borderId="28" xfId="0" applyNumberFormat="1" applyFont="1" applyFill="1" applyBorder="1" applyAlignment="1" applyProtection="1">
      <alignment horizontal="left" vertical="center"/>
    </xf>
    <xf numFmtId="220" fontId="6" fillId="3" borderId="28" xfId="0" applyNumberFormat="1" applyFont="1" applyFill="1" applyBorder="1" applyAlignment="1" applyProtection="1">
      <alignment horizontal="left" vertical="center"/>
    </xf>
    <xf numFmtId="221" fontId="6" fillId="3" borderId="28" xfId="0" applyNumberFormat="1" applyFont="1" applyFill="1" applyBorder="1" applyAlignment="1" applyProtection="1">
      <alignment horizontal="left" vertical="center"/>
    </xf>
    <xf numFmtId="222" fontId="6" fillId="3" borderId="28" xfId="0" applyNumberFormat="1" applyFont="1" applyFill="1" applyBorder="1" applyAlignment="1" applyProtection="1">
      <alignment horizontal="left" vertical="center"/>
    </xf>
    <xf numFmtId="223" fontId="6" fillId="3" borderId="28" xfId="0" applyNumberFormat="1" applyFont="1" applyFill="1" applyBorder="1" applyAlignment="1" applyProtection="1">
      <alignment horizontal="left" vertical="center"/>
    </xf>
    <xf numFmtId="224" fontId="6" fillId="3" borderId="28" xfId="0" applyNumberFormat="1" applyFont="1" applyFill="1" applyBorder="1" applyAlignment="1" applyProtection="1">
      <alignment horizontal="left" vertical="center"/>
    </xf>
    <xf numFmtId="225" fontId="6" fillId="3" borderId="28" xfId="0" applyNumberFormat="1" applyFont="1" applyFill="1" applyBorder="1" applyAlignment="1" applyProtection="1">
      <alignment horizontal="left" vertical="center"/>
    </xf>
    <xf numFmtId="226" fontId="6" fillId="3" borderId="28" xfId="0" applyNumberFormat="1" applyFont="1" applyFill="1" applyBorder="1" applyAlignment="1" applyProtection="1">
      <alignment horizontal="left" vertical="center"/>
    </xf>
    <xf numFmtId="227" fontId="6" fillId="3" borderId="28" xfId="0" applyNumberFormat="1" applyFont="1" applyFill="1" applyBorder="1" applyAlignment="1" applyProtection="1">
      <alignment horizontal="left" vertical="center"/>
    </xf>
    <xf numFmtId="228" fontId="6" fillId="3" borderId="28" xfId="0" applyNumberFormat="1" applyFont="1" applyFill="1" applyBorder="1" applyAlignment="1" applyProtection="1">
      <alignment horizontal="left" vertical="center"/>
    </xf>
    <xf numFmtId="229" fontId="6" fillId="3" borderId="28" xfId="0" applyNumberFormat="1" applyFont="1" applyFill="1" applyBorder="1" applyAlignment="1" applyProtection="1">
      <alignment horizontal="left" vertical="center"/>
    </xf>
    <xf numFmtId="230" fontId="6" fillId="3" borderId="28" xfId="0" applyNumberFormat="1" applyFont="1" applyFill="1" applyBorder="1" applyAlignment="1" applyProtection="1">
      <alignment horizontal="left" vertical="center"/>
    </xf>
    <xf numFmtId="231" fontId="6" fillId="3" borderId="28" xfId="0" applyNumberFormat="1" applyFont="1" applyFill="1" applyBorder="1" applyAlignment="1" applyProtection="1">
      <alignment horizontal="left" vertical="center"/>
    </xf>
    <xf numFmtId="232" fontId="6" fillId="3" borderId="28" xfId="0" applyNumberFormat="1" applyFont="1" applyFill="1" applyBorder="1" applyAlignment="1" applyProtection="1">
      <alignment horizontal="left" vertical="center"/>
    </xf>
    <xf numFmtId="233" fontId="6" fillId="3" borderId="28" xfId="0" applyNumberFormat="1" applyFont="1" applyFill="1" applyBorder="1" applyAlignment="1" applyProtection="1">
      <alignment horizontal="left" vertical="center"/>
    </xf>
    <xf numFmtId="234" fontId="6" fillId="3" borderId="28" xfId="0" applyNumberFormat="1" applyFont="1" applyFill="1" applyBorder="1" applyAlignment="1" applyProtection="1">
      <alignment horizontal="left" vertical="center"/>
    </xf>
    <xf numFmtId="235" fontId="6" fillId="3" borderId="28" xfId="0" applyNumberFormat="1" applyFont="1" applyFill="1" applyBorder="1" applyAlignment="1" applyProtection="1">
      <alignment horizontal="left" vertical="center"/>
    </xf>
    <xf numFmtId="236" fontId="6" fillId="3" borderId="28" xfId="0" applyNumberFormat="1" applyFont="1" applyFill="1" applyBorder="1" applyAlignment="1" applyProtection="1">
      <alignment horizontal="left" vertical="center"/>
    </xf>
    <xf numFmtId="237" fontId="6" fillId="3" borderId="28" xfId="0" applyNumberFormat="1" applyFont="1" applyFill="1" applyBorder="1" applyAlignment="1" applyProtection="1">
      <alignment horizontal="left" vertical="center"/>
    </xf>
    <xf numFmtId="238" fontId="6" fillId="3" borderId="28" xfId="0" applyNumberFormat="1" applyFont="1" applyFill="1" applyBorder="1" applyAlignment="1" applyProtection="1">
      <alignment horizontal="left" vertical="center"/>
    </xf>
    <xf numFmtId="239" fontId="6" fillId="3" borderId="28" xfId="0" applyNumberFormat="1" applyFont="1" applyFill="1" applyBorder="1" applyAlignment="1" applyProtection="1">
      <alignment horizontal="left" vertical="center"/>
    </xf>
    <xf numFmtId="240" fontId="6" fillId="3" borderId="28" xfId="0" applyNumberFormat="1" applyFont="1" applyFill="1" applyBorder="1" applyAlignment="1" applyProtection="1">
      <alignment horizontal="left" vertical="center"/>
    </xf>
    <xf numFmtId="241" fontId="6" fillId="3" borderId="28" xfId="0" applyNumberFormat="1" applyFont="1" applyFill="1" applyBorder="1" applyAlignment="1" applyProtection="1">
      <alignment horizontal="left" vertical="center"/>
    </xf>
    <xf numFmtId="242" fontId="6" fillId="3" borderId="28" xfId="0" applyNumberFormat="1" applyFont="1" applyFill="1" applyBorder="1" applyAlignment="1" applyProtection="1">
      <alignment horizontal="left" vertical="center"/>
    </xf>
    <xf numFmtId="243" fontId="6" fillId="3" borderId="28" xfId="0" applyNumberFormat="1" applyFont="1" applyFill="1" applyBorder="1" applyAlignment="1" applyProtection="1">
      <alignment horizontal="left" vertical="center"/>
    </xf>
    <xf numFmtId="244" fontId="6" fillId="3" borderId="28" xfId="0" applyNumberFormat="1" applyFont="1" applyFill="1" applyBorder="1" applyAlignment="1" applyProtection="1">
      <alignment horizontal="left" vertical="center"/>
    </xf>
    <xf numFmtId="245" fontId="6" fillId="3" borderId="28" xfId="0" applyNumberFormat="1" applyFont="1" applyFill="1" applyBorder="1" applyAlignment="1" applyProtection="1">
      <alignment horizontal="left" vertical="center"/>
    </xf>
    <xf numFmtId="246" fontId="6" fillId="3" borderId="28" xfId="0" applyNumberFormat="1" applyFont="1" applyFill="1" applyBorder="1" applyAlignment="1" applyProtection="1">
      <alignment horizontal="left" vertical="center"/>
    </xf>
    <xf numFmtId="247" fontId="6" fillId="3" borderId="28" xfId="0" applyNumberFormat="1" applyFont="1" applyFill="1" applyBorder="1" applyAlignment="1" applyProtection="1">
      <alignment horizontal="left" vertical="center"/>
    </xf>
    <xf numFmtId="248" fontId="6" fillId="3" borderId="28" xfId="0" applyNumberFormat="1" applyFont="1" applyFill="1" applyBorder="1" applyAlignment="1" applyProtection="1">
      <alignment horizontal="left" vertical="center"/>
    </xf>
    <xf numFmtId="249" fontId="6" fillId="3" borderId="28" xfId="0" applyNumberFormat="1" applyFont="1" applyFill="1" applyBorder="1" applyAlignment="1" applyProtection="1">
      <alignment horizontal="left" vertical="center"/>
    </xf>
    <xf numFmtId="250" fontId="6" fillId="3" borderId="28" xfId="0" applyNumberFormat="1" applyFont="1" applyFill="1" applyBorder="1" applyAlignment="1" applyProtection="1">
      <alignment horizontal="left" vertical="center"/>
    </xf>
    <xf numFmtId="251" fontId="6" fillId="3" borderId="28" xfId="0" applyNumberFormat="1" applyFont="1" applyFill="1" applyBorder="1" applyAlignment="1" applyProtection="1">
      <alignment horizontal="left" vertical="center"/>
    </xf>
    <xf numFmtId="252" fontId="6" fillId="3" borderId="28" xfId="0" applyNumberFormat="1" applyFont="1" applyFill="1" applyBorder="1" applyAlignment="1" applyProtection="1">
      <alignment horizontal="left" vertical="center"/>
    </xf>
    <xf numFmtId="253" fontId="6" fillId="3" borderId="28" xfId="0" applyNumberFormat="1" applyFont="1" applyFill="1" applyBorder="1" applyAlignment="1" applyProtection="1">
      <alignment horizontal="left" vertical="center"/>
    </xf>
    <xf numFmtId="254" fontId="6" fillId="3" borderId="28" xfId="0" applyNumberFormat="1" applyFont="1" applyFill="1" applyBorder="1" applyAlignment="1" applyProtection="1">
      <alignment horizontal="left" vertical="center"/>
    </xf>
    <xf numFmtId="255" fontId="6" fillId="3" borderId="28" xfId="0" applyNumberFormat="1" applyFont="1" applyFill="1" applyBorder="1" applyAlignment="1" applyProtection="1">
      <alignment horizontal="left" vertical="center"/>
    </xf>
    <xf numFmtId="256" fontId="6" fillId="3" borderId="28" xfId="0" applyNumberFormat="1" applyFont="1" applyFill="1" applyBorder="1" applyAlignment="1" applyProtection="1">
      <alignment horizontal="left" vertical="center"/>
    </xf>
    <xf numFmtId="257" fontId="6" fillId="3" borderId="28" xfId="0" applyNumberFormat="1" applyFont="1" applyFill="1" applyBorder="1" applyAlignment="1" applyProtection="1">
      <alignment horizontal="left" vertical="center"/>
    </xf>
    <xf numFmtId="258" fontId="6" fillId="3" borderId="28" xfId="0" applyNumberFormat="1" applyFont="1" applyFill="1" applyBorder="1" applyAlignment="1" applyProtection="1">
      <alignment horizontal="left" vertical="center"/>
    </xf>
    <xf numFmtId="259" fontId="6" fillId="3" borderId="28" xfId="0" applyNumberFormat="1" applyFont="1" applyFill="1" applyBorder="1" applyAlignment="1" applyProtection="1">
      <alignment horizontal="left" vertical="center"/>
    </xf>
    <xf numFmtId="260" fontId="6" fillId="3" borderId="28" xfId="0" applyNumberFormat="1" applyFont="1" applyFill="1" applyBorder="1" applyAlignment="1" applyProtection="1">
      <alignment horizontal="left" vertical="center"/>
    </xf>
    <xf numFmtId="261" fontId="6" fillId="3" borderId="28" xfId="0" applyNumberFormat="1" applyFont="1" applyFill="1" applyBorder="1" applyAlignment="1" applyProtection="1">
      <alignment horizontal="left" vertical="center"/>
    </xf>
    <xf numFmtId="262" fontId="6" fillId="3" borderId="28" xfId="0" applyNumberFormat="1" applyFont="1" applyFill="1" applyBorder="1" applyAlignment="1" applyProtection="1">
      <alignment horizontal="left" vertical="center"/>
    </xf>
    <xf numFmtId="263" fontId="6" fillId="3" borderId="28" xfId="0" applyNumberFormat="1" applyFont="1" applyFill="1" applyBorder="1" applyAlignment="1" applyProtection="1">
      <alignment horizontal="left" vertical="center"/>
    </xf>
    <xf numFmtId="264" fontId="6" fillId="3" borderId="28" xfId="0" applyNumberFormat="1" applyFont="1" applyFill="1" applyBorder="1" applyAlignment="1" applyProtection="1">
      <alignment horizontal="left" vertical="center"/>
    </xf>
    <xf numFmtId="265" fontId="6" fillId="3" borderId="28" xfId="0" applyNumberFormat="1" applyFont="1" applyFill="1" applyBorder="1" applyAlignment="1" applyProtection="1">
      <alignment horizontal="left" vertical="center"/>
    </xf>
    <xf numFmtId="266" fontId="6" fillId="3" borderId="28" xfId="0" applyNumberFormat="1" applyFont="1" applyFill="1" applyBorder="1" applyAlignment="1" applyProtection="1">
      <alignment horizontal="left" vertical="center"/>
    </xf>
    <xf numFmtId="267" fontId="6" fillId="3" borderId="28" xfId="0" applyNumberFormat="1" applyFont="1" applyFill="1" applyBorder="1" applyAlignment="1" applyProtection="1">
      <alignment horizontal="left" vertical="center"/>
    </xf>
    <xf numFmtId="268" fontId="6" fillId="3" borderId="28" xfId="0" applyNumberFormat="1" applyFont="1" applyFill="1" applyBorder="1" applyAlignment="1" applyProtection="1">
      <alignment horizontal="left" vertical="center"/>
    </xf>
    <xf numFmtId="269" fontId="6" fillId="3" borderId="28" xfId="0" applyNumberFormat="1" applyFont="1" applyFill="1" applyBorder="1" applyAlignment="1" applyProtection="1">
      <alignment horizontal="left" vertical="center"/>
    </xf>
    <xf numFmtId="270" fontId="6" fillId="3" borderId="28" xfId="0" applyNumberFormat="1" applyFont="1" applyFill="1" applyBorder="1" applyAlignment="1" applyProtection="1">
      <alignment horizontal="left" vertical="center"/>
    </xf>
    <xf numFmtId="271" fontId="6" fillId="3" borderId="28" xfId="0" applyNumberFormat="1" applyFont="1" applyFill="1" applyBorder="1" applyAlignment="1" applyProtection="1">
      <alignment horizontal="left" vertical="center"/>
    </xf>
    <xf numFmtId="272" fontId="6" fillId="3" borderId="28" xfId="0" applyNumberFormat="1" applyFont="1" applyFill="1" applyBorder="1" applyAlignment="1" applyProtection="1">
      <alignment horizontal="left" vertical="center"/>
    </xf>
    <xf numFmtId="273" fontId="6" fillId="3" borderId="28" xfId="0" applyNumberFormat="1" applyFont="1" applyFill="1" applyBorder="1" applyAlignment="1" applyProtection="1">
      <alignment horizontal="left" vertical="center"/>
    </xf>
    <xf numFmtId="274" fontId="6" fillId="3" borderId="28" xfId="0" applyNumberFormat="1" applyFont="1" applyFill="1" applyBorder="1" applyAlignment="1" applyProtection="1">
      <alignment horizontal="left" vertical="center"/>
    </xf>
    <xf numFmtId="275" fontId="6" fillId="3" borderId="28" xfId="0" applyNumberFormat="1" applyFont="1" applyFill="1" applyBorder="1" applyAlignment="1" applyProtection="1">
      <alignment horizontal="left" vertical="center"/>
    </xf>
    <xf numFmtId="276" fontId="6" fillId="3" borderId="28" xfId="0" applyNumberFormat="1" applyFont="1" applyFill="1" applyBorder="1" applyAlignment="1" applyProtection="1">
      <alignment horizontal="left" vertical="center"/>
    </xf>
    <xf numFmtId="277" fontId="6" fillId="3" borderId="28" xfId="0" applyNumberFormat="1" applyFont="1" applyFill="1" applyBorder="1" applyAlignment="1" applyProtection="1">
      <alignment horizontal="left" vertical="center"/>
    </xf>
    <xf numFmtId="278" fontId="6" fillId="3" borderId="28" xfId="0" applyNumberFormat="1" applyFont="1" applyFill="1" applyBorder="1" applyAlignment="1" applyProtection="1">
      <alignment horizontal="left" vertical="center"/>
    </xf>
    <xf numFmtId="279" fontId="6" fillId="3" borderId="28" xfId="0" applyNumberFormat="1" applyFont="1" applyFill="1" applyBorder="1" applyAlignment="1" applyProtection="1">
      <alignment horizontal="left" vertical="center"/>
    </xf>
    <xf numFmtId="280" fontId="6" fillId="3" borderId="28" xfId="0" applyNumberFormat="1" applyFont="1" applyFill="1" applyBorder="1" applyAlignment="1" applyProtection="1">
      <alignment horizontal="left" vertical="center"/>
    </xf>
    <xf numFmtId="281" fontId="6" fillId="3" borderId="28" xfId="0" applyNumberFormat="1" applyFont="1" applyFill="1" applyBorder="1" applyAlignment="1" applyProtection="1">
      <alignment horizontal="left" vertical="center"/>
    </xf>
    <xf numFmtId="282" fontId="6" fillId="3" borderId="28" xfId="0" applyNumberFormat="1" applyFont="1" applyFill="1" applyBorder="1" applyAlignment="1" applyProtection="1">
      <alignment horizontal="left" vertical="center"/>
    </xf>
    <xf numFmtId="283" fontId="6" fillId="3" borderId="28" xfId="0" applyNumberFormat="1" applyFont="1" applyFill="1" applyBorder="1" applyAlignment="1" applyProtection="1">
      <alignment horizontal="left" vertical="center"/>
    </xf>
    <xf numFmtId="284" fontId="6" fillId="3" borderId="28" xfId="0" applyNumberFormat="1" applyFont="1" applyFill="1" applyBorder="1" applyAlignment="1" applyProtection="1">
      <alignment horizontal="left" vertical="center"/>
    </xf>
    <xf numFmtId="285" fontId="6" fillId="3" borderId="28" xfId="0" applyNumberFormat="1" applyFont="1" applyFill="1" applyBorder="1" applyAlignment="1" applyProtection="1">
      <alignment horizontal="left" vertical="center"/>
    </xf>
    <xf numFmtId="286" fontId="6" fillId="3" borderId="28" xfId="0" applyNumberFormat="1" applyFont="1" applyFill="1" applyBorder="1" applyAlignment="1" applyProtection="1">
      <alignment horizontal="left" vertical="center"/>
    </xf>
    <xf numFmtId="287" fontId="6" fillId="3" borderId="28" xfId="0" applyNumberFormat="1" applyFont="1" applyFill="1" applyBorder="1" applyAlignment="1" applyProtection="1">
      <alignment horizontal="left" vertical="center"/>
    </xf>
    <xf numFmtId="288" fontId="6" fillId="3" borderId="28" xfId="0" applyNumberFormat="1" applyFont="1" applyFill="1" applyBorder="1" applyAlignment="1" applyProtection="1">
      <alignment horizontal="left" vertical="center"/>
    </xf>
    <xf numFmtId="289" fontId="6" fillId="3" borderId="28" xfId="0" applyNumberFormat="1" applyFont="1" applyFill="1" applyBorder="1" applyAlignment="1" applyProtection="1">
      <alignment horizontal="left" vertical="center"/>
    </xf>
    <xf numFmtId="290" fontId="6" fillId="3" borderId="28" xfId="0" applyNumberFormat="1" applyFont="1" applyFill="1" applyBorder="1" applyAlignment="1" applyProtection="1">
      <alignment horizontal="left" vertical="center"/>
    </xf>
    <xf numFmtId="291" fontId="6" fillId="3" borderId="28" xfId="0" applyNumberFormat="1" applyFont="1" applyFill="1" applyBorder="1" applyAlignment="1" applyProtection="1">
      <alignment horizontal="left" vertical="center"/>
    </xf>
    <xf numFmtId="292" fontId="6" fillId="3" borderId="28" xfId="0" applyNumberFormat="1" applyFont="1" applyFill="1" applyBorder="1" applyAlignment="1" applyProtection="1">
      <alignment horizontal="left" vertical="center"/>
    </xf>
    <xf numFmtId="293" fontId="6" fillId="3" borderId="28" xfId="0" applyNumberFormat="1" applyFont="1" applyFill="1" applyBorder="1" applyAlignment="1" applyProtection="1">
      <alignment horizontal="left" vertical="center"/>
    </xf>
    <xf numFmtId="294" fontId="6" fillId="3" borderId="28" xfId="0" applyNumberFormat="1" applyFont="1" applyFill="1" applyBorder="1" applyAlignment="1" applyProtection="1">
      <alignment horizontal="left" vertical="center"/>
    </xf>
    <xf numFmtId="295" fontId="6" fillId="3" borderId="28" xfId="0" applyNumberFormat="1" applyFont="1" applyFill="1" applyBorder="1" applyAlignment="1" applyProtection="1">
      <alignment horizontal="left" vertical="center"/>
    </xf>
    <xf numFmtId="296" fontId="6" fillId="3" borderId="28" xfId="0" applyNumberFormat="1" applyFont="1" applyFill="1" applyBorder="1" applyAlignment="1" applyProtection="1">
      <alignment horizontal="left" vertical="center"/>
    </xf>
    <xf numFmtId="297" fontId="6" fillId="3" borderId="28"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NumberFormat="1" applyBorder="1" applyAlignment="1">
      <alignment horizontal="center" vertical="center"/>
    </xf>
    <xf numFmtId="0" fontId="0" fillId="0" borderId="0" xfId="0" applyBorder="1" applyAlignment="1" applyProtection="1">
      <alignment wrapText="1"/>
      <protection locked="0"/>
    </xf>
    <xf numFmtId="0" fontId="0" fillId="0" borderId="0" xfId="0" applyFill="1" applyBorder="1" applyProtection="1">
      <protection locked="0"/>
    </xf>
    <xf numFmtId="0" fontId="0" fillId="2" borderId="0" xfId="0" applyFill="1" applyBorder="1" applyProtection="1">
      <protection locked="0"/>
    </xf>
    <xf numFmtId="0" fontId="7" fillId="0" borderId="30" xfId="0" applyFont="1" applyFill="1" applyBorder="1" applyAlignment="1">
      <alignment horizontal="center"/>
    </xf>
    <xf numFmtId="0" fontId="0" fillId="0" borderId="32" xfId="0" applyBorder="1" applyProtection="1">
      <protection locked="0"/>
    </xf>
    <xf numFmtId="0" fontId="0" fillId="2" borderId="32" xfId="0" applyFill="1" applyBorder="1" applyProtection="1">
      <protection locked="0"/>
    </xf>
    <xf numFmtId="0" fontId="0" fillId="0" borderId="33" xfId="0" applyBorder="1" applyProtection="1">
      <protection locked="0"/>
    </xf>
    <xf numFmtId="0" fontId="0" fillId="0" borderId="30" xfId="0" applyBorder="1" applyAlignment="1">
      <alignment horizontal="right"/>
    </xf>
    <xf numFmtId="0" fontId="0" fillId="0" borderId="31" xfId="0" applyBorder="1" applyAlignment="1">
      <alignment horizontal="right"/>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0" fillId="0" borderId="34" xfId="0" applyBorder="1" applyAlignment="1">
      <alignment horizontal="right"/>
    </xf>
    <xf numFmtId="0" fontId="0" fillId="0" borderId="34" xfId="0" applyBorder="1" applyProtection="1">
      <protection locked="0"/>
    </xf>
    <xf numFmtId="0" fontId="0" fillId="0" borderId="35" xfId="0" applyBorder="1" applyAlignment="1">
      <alignment horizontal="right"/>
    </xf>
    <xf numFmtId="0" fontId="0" fillId="0" borderId="35" xfId="0" applyBorder="1" applyProtection="1">
      <protection locked="0"/>
    </xf>
    <xf numFmtId="0" fontId="7" fillId="0" borderId="35" xfId="0" applyFont="1" applyFill="1" applyBorder="1"/>
    <xf numFmtId="0" fontId="7" fillId="0" borderId="35" xfId="0" applyFont="1" applyFill="1" applyBorder="1" applyAlignment="1">
      <alignment horizontal="center"/>
    </xf>
    <xf numFmtId="0" fontId="0" fillId="0" borderId="35" xfId="0" applyFill="1" applyBorder="1" applyProtection="1">
      <protection locked="0"/>
    </xf>
    <xf numFmtId="0" fontId="0" fillId="2" borderId="35" xfId="0" applyFill="1" applyBorder="1" applyProtection="1">
      <protection locked="0"/>
    </xf>
    <xf numFmtId="0" fontId="0" fillId="0" borderId="0" xfId="0" applyBorder="1" applyAlignment="1">
      <alignment horizontal="right"/>
    </xf>
    <xf numFmtId="0" fontId="7" fillId="0" borderId="0" xfId="0" applyFont="1" applyFill="1" applyBorder="1"/>
    <xf numFmtId="0" fontId="7" fillId="0" borderId="0" xfId="0" applyFont="1" applyFill="1" applyBorder="1" applyAlignment="1">
      <alignment horizontal="center"/>
    </xf>
    <xf numFmtId="0" fontId="7" fillId="0" borderId="34" xfId="0" applyFont="1" applyBorder="1"/>
    <xf numFmtId="0" fontId="0" fillId="0" borderId="35" xfId="0" applyBorder="1"/>
    <xf numFmtId="0" fontId="0" fillId="0" borderId="35" xfId="0" applyBorder="1" applyAlignment="1">
      <alignment horizontal="center"/>
    </xf>
    <xf numFmtId="0" fontId="0" fillId="0" borderId="35" xfId="0" applyBorder="1" applyAlignment="1" applyProtection="1">
      <alignment wrapText="1"/>
      <protection locked="0"/>
    </xf>
    <xf numFmtId="0" fontId="7" fillId="0" borderId="0" xfId="0" applyFont="1" applyBorder="1" applyProtection="1">
      <protection locked="0"/>
    </xf>
    <xf numFmtId="0" fontId="36" fillId="0" borderId="0" xfId="16" applyFont="1" applyFill="1" applyBorder="1" applyAlignment="1">
      <alignment vertical="center"/>
    </xf>
    <xf numFmtId="0" fontId="37" fillId="0" borderId="0" xfId="17" applyFont="1" applyFill="1" applyBorder="1">
      <alignment vertical="center"/>
    </xf>
    <xf numFmtId="0" fontId="37" fillId="0" borderId="0" xfId="17" applyFont="1" applyFill="1">
      <alignment vertical="center"/>
    </xf>
    <xf numFmtId="0" fontId="37" fillId="0" borderId="0" xfId="17" applyFont="1" applyFill="1" applyAlignment="1">
      <alignment horizontal="right" vertical="center" indent="1"/>
    </xf>
    <xf numFmtId="0" fontId="37" fillId="0" borderId="0" xfId="17" applyFont="1" applyFill="1" applyAlignment="1">
      <alignment horizontal="left" vertical="center" indent="1"/>
    </xf>
    <xf numFmtId="0" fontId="36" fillId="8" borderId="0" xfId="16" applyFont="1" applyFill="1" applyBorder="1" applyAlignment="1">
      <alignment horizontal="left" vertical="center"/>
    </xf>
    <xf numFmtId="0" fontId="36" fillId="8" borderId="0" xfId="16" applyFont="1" applyFill="1" applyBorder="1" applyAlignment="1">
      <alignment horizontal="left" vertical="center" indent="1"/>
    </xf>
    <xf numFmtId="1" fontId="21" fillId="0" borderId="0" xfId="0" applyNumberFormat="1" applyFont="1" applyFill="1" applyAlignment="1">
      <alignment vertical="center"/>
    </xf>
    <xf numFmtId="1" fontId="18" fillId="0" borderId="0" xfId="0" applyNumberFormat="1" applyFont="1" applyFill="1" applyAlignment="1">
      <alignment horizontal="center" vertical="center"/>
    </xf>
    <xf numFmtId="1" fontId="22" fillId="0" borderId="0" xfId="0" applyNumberFormat="1" applyFont="1" applyFill="1" applyAlignment="1" applyProtection="1">
      <alignment horizontal="left" vertical="center"/>
      <protection locked="0"/>
    </xf>
    <xf numFmtId="0" fontId="40" fillId="2" borderId="0" xfId="19" applyFont="1" applyFill="1">
      <alignment vertical="center"/>
    </xf>
    <xf numFmtId="14" fontId="40" fillId="2" borderId="0" xfId="19" applyNumberFormat="1" applyFont="1" applyFill="1" applyProtection="1">
      <alignment vertical="center"/>
      <protection locked="0"/>
    </xf>
    <xf numFmtId="0" fontId="40" fillId="2" borderId="0" xfId="19" applyFont="1" applyFill="1" applyProtection="1">
      <alignment vertical="center"/>
      <protection locked="0"/>
    </xf>
    <xf numFmtId="0" fontId="41" fillId="2" borderId="0" xfId="19" applyFont="1" applyFill="1" applyProtection="1">
      <alignment vertical="center"/>
      <protection locked="0"/>
    </xf>
    <xf numFmtId="0" fontId="46" fillId="2" borderId="0" xfId="19" applyFont="1" applyFill="1" applyProtection="1">
      <alignment vertical="center"/>
      <protection locked="0"/>
    </xf>
    <xf numFmtId="14" fontId="46" fillId="2" borderId="0" xfId="19" applyNumberFormat="1" applyFont="1" applyFill="1" applyProtection="1">
      <alignment vertical="center"/>
      <protection locked="0"/>
    </xf>
    <xf numFmtId="0" fontId="38" fillId="2" borderId="0" xfId="19" applyFont="1" applyFill="1" applyAlignment="1" applyProtection="1">
      <alignment horizontal="center" vertical="center"/>
      <protection locked="0"/>
    </xf>
    <xf numFmtId="0" fontId="47" fillId="2" borderId="0" xfId="19" applyFont="1" applyFill="1" applyAlignment="1" applyProtection="1">
      <alignment horizontal="center" vertical="center"/>
      <protection locked="0"/>
    </xf>
    <xf numFmtId="0" fontId="49" fillId="2" borderId="0" xfId="19" applyFont="1" applyFill="1" applyBorder="1" applyProtection="1">
      <alignment vertical="center"/>
      <protection locked="0"/>
    </xf>
    <xf numFmtId="0" fontId="50" fillId="2" borderId="0" xfId="19" applyFont="1" applyFill="1" applyAlignment="1" applyProtection="1">
      <alignment horizontal="center"/>
      <protection locked="0"/>
    </xf>
    <xf numFmtId="0" fontId="50" fillId="2" borderId="0" xfId="19" applyFont="1" applyFill="1" applyProtection="1">
      <alignment vertical="center"/>
      <protection locked="0"/>
    </xf>
    <xf numFmtId="0" fontId="50" fillId="2" borderId="0" xfId="19" applyFont="1" applyFill="1" applyAlignment="1" applyProtection="1">
      <alignment horizontal="left"/>
      <protection locked="0"/>
    </xf>
    <xf numFmtId="0" fontId="46" fillId="2" borderId="0" xfId="19" applyFont="1" applyFill="1" applyBorder="1" applyAlignment="1" applyProtection="1">
      <alignment horizontal="left" vertical="center" wrapText="1" indent="2"/>
      <protection locked="0"/>
    </xf>
    <xf numFmtId="0" fontId="39" fillId="2" borderId="0" xfId="19" applyFont="1" applyFill="1" applyBorder="1" applyAlignment="1" applyProtection="1">
      <alignment horizontal="center" vertical="center" wrapText="1"/>
      <protection locked="0"/>
    </xf>
    <xf numFmtId="0" fontId="46" fillId="2" borderId="0" xfId="19" applyFont="1" applyFill="1" applyBorder="1" applyAlignment="1" applyProtection="1">
      <alignment horizontal="center" vertical="center"/>
      <protection locked="0"/>
    </xf>
    <xf numFmtId="0" fontId="40" fillId="2" borderId="0" xfId="19" applyFont="1" applyFill="1" applyAlignment="1" applyProtection="1">
      <alignment horizontal="center"/>
      <protection locked="0"/>
    </xf>
    <xf numFmtId="0" fontId="40" fillId="2" borderId="0" xfId="19" applyFont="1" applyFill="1" applyAlignment="1" applyProtection="1">
      <alignment horizontal="left"/>
      <protection locked="0"/>
    </xf>
    <xf numFmtId="0" fontId="39" fillId="0" borderId="0" xfId="19" applyFont="1" applyFill="1" applyBorder="1" applyAlignment="1" applyProtection="1">
      <alignment horizontal="center" vertical="center" wrapText="1"/>
      <protection locked="0"/>
    </xf>
    <xf numFmtId="0" fontId="40" fillId="7" borderId="0" xfId="19" applyFont="1" applyFill="1" applyProtection="1">
      <alignment vertical="center"/>
      <protection locked="0"/>
    </xf>
    <xf numFmtId="0" fontId="53" fillId="0" borderId="0" xfId="20" applyFont="1" applyFill="1" applyAlignment="1" applyProtection="1">
      <alignment horizontal="left" vertical="center"/>
      <protection locked="0"/>
    </xf>
    <xf numFmtId="0" fontId="54" fillId="0" borderId="0" xfId="19" applyFont="1" applyFill="1" applyProtection="1">
      <alignment vertical="center"/>
      <protection locked="0"/>
    </xf>
    <xf numFmtId="14" fontId="55" fillId="0" borderId="0" xfId="19" applyNumberFormat="1" applyFont="1" applyFill="1" applyAlignment="1" applyProtection="1">
      <alignment horizontal="center" vertical="center"/>
      <protection locked="0"/>
    </xf>
    <xf numFmtId="0" fontId="55" fillId="0" borderId="0" xfId="20" applyFont="1" applyFill="1" applyAlignment="1" applyProtection="1">
      <alignment horizontal="left"/>
      <protection locked="0"/>
    </xf>
    <xf numFmtId="0" fontId="56" fillId="0" borderId="0" xfId="21" applyFont="1" applyFill="1" applyAlignment="1" applyProtection="1">
      <alignment vertical="center"/>
      <protection locked="0"/>
    </xf>
    <xf numFmtId="0" fontId="57" fillId="2" borderId="0" xfId="22" applyFont="1" applyFill="1" applyBorder="1" applyAlignment="1" applyProtection="1">
      <alignment horizontal="left" vertical="center" indent="1"/>
      <protection locked="0"/>
    </xf>
    <xf numFmtId="0" fontId="58" fillId="2" borderId="0" xfId="19" applyFont="1" applyFill="1" applyAlignment="1" applyProtection="1">
      <alignment horizontal="center"/>
      <protection locked="0"/>
    </xf>
    <xf numFmtId="14" fontId="58" fillId="2" borderId="0" xfId="19" applyNumberFormat="1" applyFont="1" applyFill="1" applyProtection="1">
      <alignment vertical="center"/>
      <protection locked="0"/>
    </xf>
    <xf numFmtId="0" fontId="58" fillId="2" borderId="0" xfId="19" applyFont="1" applyFill="1" applyAlignment="1" applyProtection="1">
      <alignment horizontal="left"/>
      <protection locked="0"/>
    </xf>
    <xf numFmtId="0" fontId="58" fillId="2" borderId="0" xfId="19" applyFont="1" applyFill="1" applyProtection="1">
      <alignment vertical="center"/>
      <protection locked="0"/>
    </xf>
    <xf numFmtId="14" fontId="59" fillId="2" borderId="0" xfId="19" applyNumberFormat="1" applyFont="1" applyFill="1" applyBorder="1" applyAlignment="1" applyProtection="1">
      <alignment horizontal="left" vertical="center" indent="2"/>
      <protection locked="0"/>
    </xf>
    <xf numFmtId="0" fontId="55" fillId="2" borderId="0" xfId="19" applyFont="1" applyFill="1" applyBorder="1" applyAlignment="1" applyProtection="1">
      <alignment horizontal="left" vertical="center" indent="2"/>
      <protection locked="0"/>
    </xf>
    <xf numFmtId="0" fontId="59" fillId="2" borderId="0" xfId="19" applyFont="1" applyFill="1" applyBorder="1" applyAlignment="1" applyProtection="1">
      <alignment horizontal="left" vertical="center" wrapText="1" indent="2"/>
      <protection locked="0"/>
    </xf>
    <xf numFmtId="0" fontId="59" fillId="2" borderId="0" xfId="19" applyFont="1" applyFill="1" applyBorder="1" applyAlignment="1" applyProtection="1">
      <alignment horizontal="center" vertical="center" wrapText="1"/>
      <protection locked="0"/>
    </xf>
    <xf numFmtId="0" fontId="59" fillId="2" borderId="0" xfId="19" applyFont="1" applyFill="1" applyBorder="1" applyAlignment="1" applyProtection="1">
      <alignment horizontal="center" vertical="center"/>
      <protection locked="0"/>
    </xf>
    <xf numFmtId="0" fontId="59" fillId="2" borderId="0" xfId="19" applyNumberFormat="1" applyFont="1" applyFill="1" applyBorder="1" applyAlignment="1" applyProtection="1">
      <alignment horizontal="center" vertical="center"/>
      <protection locked="0"/>
    </xf>
    <xf numFmtId="0" fontId="51" fillId="7" borderId="0" xfId="19" applyFont="1" applyFill="1" applyAlignment="1">
      <alignment wrapText="1"/>
    </xf>
    <xf numFmtId="0" fontId="51" fillId="7" borderId="0" xfId="19" applyFont="1" applyFill="1" applyAlignment="1">
      <alignment vertical="center" wrapText="1"/>
    </xf>
    <xf numFmtId="0" fontId="60" fillId="0" borderId="0" xfId="0" applyFont="1" applyFill="1" applyAlignment="1" applyProtection="1">
      <alignment horizontal="left" vertical="center"/>
      <protection locked="0"/>
    </xf>
    <xf numFmtId="0" fontId="61" fillId="0" borderId="0" xfId="0" applyFont="1" applyFill="1" applyAlignment="1">
      <alignment vertical="center"/>
    </xf>
    <xf numFmtId="14" fontId="62" fillId="0" borderId="0" xfId="19" applyNumberFormat="1" applyFont="1" applyFill="1" applyAlignment="1" applyProtection="1">
      <alignment horizontal="left" vertical="center"/>
      <protection locked="0"/>
    </xf>
    <xf numFmtId="0" fontId="13" fillId="7" borderId="0" xfId="0" applyFont="1" applyFill="1" applyBorder="1"/>
    <xf numFmtId="14" fontId="63" fillId="3" borderId="6" xfId="0" applyNumberFormat="1" applyFont="1" applyFill="1" applyBorder="1" applyAlignment="1" applyProtection="1">
      <alignment horizontal="left" vertical="center"/>
      <protection locked="0"/>
    </xf>
    <xf numFmtId="0" fontId="12" fillId="7" borderId="0" xfId="0" applyFont="1" applyFill="1" applyBorder="1"/>
    <xf numFmtId="0" fontId="0" fillId="7" borderId="0" xfId="0" applyFill="1"/>
    <xf numFmtId="0" fontId="0" fillId="7" borderId="29" xfId="0" applyFill="1" applyBorder="1" applyProtection="1">
      <protection locked="0"/>
    </xf>
    <xf numFmtId="0" fontId="64" fillId="2" borderId="0" xfId="19" applyFont="1" applyFill="1" applyAlignment="1" applyProtection="1">
      <alignment horizontal="center" vertical="center"/>
      <protection locked="0"/>
    </xf>
    <xf numFmtId="0" fontId="46" fillId="2" borderId="0" xfId="19" applyFont="1" applyFill="1" applyBorder="1" applyAlignment="1" applyProtection="1">
      <alignment horizontal="left" vertical="center" wrapText="1"/>
      <protection locked="0"/>
    </xf>
    <xf numFmtId="0" fontId="44" fillId="0" borderId="0" xfId="19" applyFont="1" applyFill="1" applyBorder="1" applyAlignment="1">
      <alignment horizontal="center" vertical="center"/>
    </xf>
    <xf numFmtId="14" fontId="46" fillId="2" borderId="0" xfId="19" applyNumberFormat="1" applyFont="1" applyFill="1" applyBorder="1" applyProtection="1">
      <alignment vertical="center"/>
      <protection locked="0"/>
    </xf>
    <xf numFmtId="14" fontId="40" fillId="2" borderId="0" xfId="19" applyNumberFormat="1" applyFont="1" applyFill="1" applyBorder="1" applyProtection="1">
      <alignment vertical="center"/>
      <protection locked="0"/>
    </xf>
    <xf numFmtId="0" fontId="65" fillId="7" borderId="0" xfId="0" applyFont="1" applyFill="1" applyAlignment="1"/>
    <xf numFmtId="0" fontId="65" fillId="0" borderId="0" xfId="0" applyFont="1" applyFill="1" applyAlignment="1"/>
    <xf numFmtId="0" fontId="65" fillId="0" borderId="0" xfId="0" applyFont="1"/>
    <xf numFmtId="0" fontId="66" fillId="7" borderId="0" xfId="0" applyFont="1" applyFill="1" applyBorder="1" applyAlignment="1">
      <alignment horizontal="left"/>
    </xf>
    <xf numFmtId="0" fontId="66" fillId="7" borderId="0" xfId="0" applyFont="1" applyFill="1" applyBorder="1" applyAlignment="1">
      <alignment horizontal="left" wrapText="1"/>
    </xf>
    <xf numFmtId="0" fontId="65" fillId="0" borderId="0" xfId="0" applyFont="1" applyFill="1"/>
    <xf numFmtId="0" fontId="66" fillId="7" borderId="0" xfId="0" applyFont="1" applyFill="1" applyBorder="1"/>
    <xf numFmtId="0" fontId="67" fillId="7" borderId="0" xfId="0" applyFont="1" applyFill="1" applyBorder="1"/>
    <xf numFmtId="0" fontId="65" fillId="7" borderId="0" xfId="0" applyFont="1" applyFill="1" applyBorder="1" applyAlignment="1">
      <alignment horizontal="center"/>
    </xf>
    <xf numFmtId="0" fontId="68" fillId="0" borderId="8" xfId="0" applyFont="1" applyBorder="1" applyProtection="1">
      <protection locked="0"/>
    </xf>
    <xf numFmtId="0" fontId="69" fillId="7" borderId="0" xfId="0" applyFont="1" applyFill="1" applyBorder="1"/>
    <xf numFmtId="0" fontId="69" fillId="7" borderId="0" xfId="0" applyFont="1" applyFill="1" applyBorder="1" applyAlignment="1">
      <alignment horizontal="center"/>
    </xf>
    <xf numFmtId="0" fontId="69" fillId="7" borderId="0" xfId="0" applyFont="1" applyFill="1" applyBorder="1" applyAlignment="1">
      <alignment horizontal="left" vertical="center"/>
    </xf>
    <xf numFmtId="0" fontId="69" fillId="7" borderId="0" xfId="0" applyFont="1" applyFill="1" applyBorder="1" applyAlignment="1">
      <alignment horizontal="left"/>
    </xf>
    <xf numFmtId="0" fontId="69" fillId="7" borderId="0" xfId="0" applyFont="1" applyFill="1" applyBorder="1" applyAlignment="1">
      <alignment horizontal="left" vertical="center" wrapText="1"/>
    </xf>
    <xf numFmtId="0" fontId="69" fillId="7" borderId="0" xfId="0" applyFont="1" applyFill="1" applyBorder="1" applyAlignment="1">
      <alignment horizontal="center" vertical="top"/>
    </xf>
    <xf numFmtId="0" fontId="69" fillId="7" borderId="0" xfId="0" applyFont="1" applyFill="1" applyBorder="1" applyAlignment="1"/>
    <xf numFmtId="0" fontId="70" fillId="7" borderId="0" xfId="0" applyFont="1" applyFill="1" applyBorder="1" applyAlignment="1">
      <alignment vertical="center" wrapText="1"/>
    </xf>
    <xf numFmtId="0" fontId="69" fillId="7" borderId="0" xfId="0" applyFont="1" applyFill="1" applyBorder="1" applyAlignment="1">
      <alignment horizontal="left" wrapText="1"/>
    </xf>
    <xf numFmtId="0" fontId="72" fillId="7" borderId="0" xfId="19" applyFont="1" applyFill="1" applyBorder="1" applyAlignment="1" applyProtection="1">
      <alignment horizontal="left" vertical="center" indent="2"/>
      <protection locked="0"/>
    </xf>
    <xf numFmtId="0" fontId="72" fillId="7" borderId="0" xfId="19" applyFont="1" applyFill="1" applyBorder="1" applyAlignment="1" applyProtection="1">
      <alignment horizontal="center" vertical="center"/>
      <protection locked="0"/>
    </xf>
    <xf numFmtId="0" fontId="59" fillId="2" borderId="0" xfId="19" applyFont="1" applyFill="1" applyAlignment="1" applyProtection="1">
      <alignment horizontal="left" vertical="center" wrapText="1" indent="2"/>
      <protection locked="0"/>
    </xf>
    <xf numFmtId="0" fontId="59" fillId="10" borderId="0" xfId="19" applyFont="1" applyFill="1" applyAlignment="1" applyProtection="1">
      <alignment horizontal="left" vertical="center" wrapText="1" indent="2"/>
      <protection locked="0"/>
    </xf>
    <xf numFmtId="0" fontId="14" fillId="0" borderId="0" xfId="19" applyFont="1" applyFill="1" applyAlignment="1" applyProtection="1">
      <alignment horizontal="right" vertical="center"/>
      <protection locked="0"/>
    </xf>
    <xf numFmtId="14" fontId="40" fillId="7" borderId="0" xfId="19" applyNumberFormat="1" applyFont="1" applyFill="1" applyProtection="1">
      <alignment vertical="center"/>
      <protection locked="0"/>
    </xf>
    <xf numFmtId="0" fontId="73" fillId="2" borderId="0" xfId="19" applyFont="1" applyFill="1" applyAlignment="1" applyProtection="1">
      <alignment horizontal="right" vertical="center"/>
      <protection locked="0"/>
    </xf>
    <xf numFmtId="0" fontId="72" fillId="7" borderId="0" xfId="19" applyFont="1" applyFill="1" applyBorder="1" applyAlignment="1" applyProtection="1">
      <alignment horizontal="left" vertical="center" wrapText="1" indent="2"/>
      <protection locked="0"/>
    </xf>
    <xf numFmtId="0" fontId="72" fillId="7" borderId="21" xfId="8" applyFont="1" applyFill="1" applyBorder="1" applyAlignment="1" applyProtection="1">
      <alignment horizontal="center" vertical="center" wrapText="1"/>
      <protection locked="0"/>
    </xf>
    <xf numFmtId="0" fontId="10" fillId="0" borderId="0" xfId="0" applyFont="1" applyFill="1" applyAlignment="1" applyProtection="1">
      <alignment horizontal="right" vertical="center"/>
      <protection locked="0"/>
    </xf>
    <xf numFmtId="0" fontId="24" fillId="7" borderId="20" xfId="8" applyFont="1" applyFill="1" applyBorder="1" applyAlignment="1">
      <alignment horizontal="center" vertical="center"/>
    </xf>
    <xf numFmtId="9" fontId="0" fillId="0" borderId="0" xfId="0" applyNumberFormat="1"/>
    <xf numFmtId="0" fontId="0" fillId="0" borderId="34" xfId="0" applyBorder="1" applyAlignment="1">
      <alignment horizontal="right" vertical="top"/>
    </xf>
    <xf numFmtId="0" fontId="0" fillId="0" borderId="34" xfId="0" applyBorder="1" applyAlignment="1" applyProtection="1">
      <alignment vertical="top"/>
      <protection locked="0"/>
    </xf>
    <xf numFmtId="0" fontId="0" fillId="0" borderId="35" xfId="0" applyBorder="1" applyAlignment="1">
      <alignment horizontal="right" vertical="top"/>
    </xf>
    <xf numFmtId="0" fontId="0" fillId="0" borderId="35" xfId="0" applyBorder="1" applyAlignment="1" applyProtection="1">
      <alignment vertical="top"/>
      <protection locked="0"/>
    </xf>
    <xf numFmtId="0" fontId="0" fillId="0" borderId="35" xfId="0" applyBorder="1" applyAlignment="1" applyProtection="1">
      <alignment vertical="top" wrapText="1"/>
      <protection locked="0"/>
    </xf>
    <xf numFmtId="0" fontId="0" fillId="0" borderId="35" xfId="0" applyFill="1" applyBorder="1" applyAlignment="1" applyProtection="1">
      <alignment vertical="top"/>
      <protection locked="0"/>
    </xf>
    <xf numFmtId="0" fontId="7" fillId="0" borderId="34" xfId="0" applyFont="1" applyBorder="1" applyAlignment="1">
      <alignment vertical="top"/>
    </xf>
    <xf numFmtId="0" fontId="0" fillId="0" borderId="35" xfId="0" applyBorder="1" applyAlignment="1">
      <alignment horizontal="center" vertical="top"/>
    </xf>
    <xf numFmtId="0" fontId="7" fillId="0" borderId="35" xfId="0" applyFont="1" applyFill="1" applyBorder="1" applyAlignment="1">
      <alignment horizontal="center" vertical="top"/>
    </xf>
    <xf numFmtId="0" fontId="71" fillId="2" borderId="0" xfId="0" applyFont="1" applyFill="1"/>
    <xf numFmtId="0" fontId="5" fillId="2" borderId="0" xfId="0" applyFont="1" applyFill="1"/>
    <xf numFmtId="193" fontId="16" fillId="2" borderId="3" xfId="0" applyNumberFormat="1" applyFont="1" applyFill="1" applyBorder="1" applyAlignment="1" applyProtection="1">
      <alignment horizontal="left" vertical="center"/>
    </xf>
    <xf numFmtId="193"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protection locked="0"/>
    </xf>
    <xf numFmtId="0" fontId="16" fillId="2" borderId="1" xfId="0" applyFont="1" applyFill="1" applyBorder="1" applyAlignment="1" applyProtection="1">
      <alignment horizontal="center" vertical="center"/>
      <protection locked="0"/>
    </xf>
    <xf numFmtId="166" fontId="16" fillId="2" borderId="1" xfId="0" applyNumberFormat="1" applyFont="1" applyFill="1" applyBorder="1" applyAlignment="1" applyProtection="1">
      <alignment horizontal="center" vertical="center"/>
      <protection locked="0"/>
    </xf>
    <xf numFmtId="169" fontId="16" fillId="2" borderId="1" xfId="0" applyNumberFormat="1" applyFont="1" applyFill="1" applyBorder="1" applyAlignment="1" applyProtection="1">
      <alignment horizontal="center" vertical="center"/>
      <protection locked="0"/>
    </xf>
    <xf numFmtId="166" fontId="16" fillId="2" borderId="1" xfId="0" applyNumberFormat="1" applyFont="1" applyFill="1" applyBorder="1" applyAlignment="1">
      <alignment horizontal="center" vertical="center"/>
    </xf>
    <xf numFmtId="9" fontId="16" fillId="2" borderId="1" xfId="1" applyFont="1" applyFill="1" applyBorder="1" applyAlignment="1" applyProtection="1">
      <alignment horizontal="right" vertical="center"/>
      <protection locked="0"/>
    </xf>
    <xf numFmtId="0" fontId="16" fillId="2" borderId="1" xfId="1" applyNumberFormat="1" applyFont="1" applyFill="1" applyBorder="1" applyAlignment="1" applyProtection="1">
      <alignment horizontal="right" vertical="center"/>
      <protection hidden="1"/>
    </xf>
    <xf numFmtId="0" fontId="4" fillId="2" borderId="2" xfId="0" applyFont="1" applyFill="1" applyBorder="1" applyAlignment="1">
      <alignment vertical="center"/>
    </xf>
    <xf numFmtId="166" fontId="4" fillId="2" borderId="2" xfId="0" applyNumberFormat="1" applyFont="1" applyFill="1" applyBorder="1" applyAlignment="1">
      <alignment vertical="center"/>
    </xf>
    <xf numFmtId="0" fontId="0" fillId="2" borderId="0" xfId="0" applyFill="1"/>
    <xf numFmtId="0" fontId="68" fillId="2" borderId="0" xfId="0" applyFont="1" applyFill="1"/>
    <xf numFmtId="0" fontId="7" fillId="2" borderId="0" xfId="0" applyFont="1" applyFill="1"/>
    <xf numFmtId="193" fontId="16" fillId="11" borderId="3" xfId="0" applyNumberFormat="1" applyFont="1" applyFill="1" applyBorder="1" applyAlignment="1" applyProtection="1">
      <alignment horizontal="left" vertical="center"/>
    </xf>
    <xf numFmtId="193" fontId="16" fillId="11" borderId="1" xfId="0" applyNumberFormat="1" applyFont="1" applyFill="1" applyBorder="1" applyAlignment="1" applyProtection="1">
      <alignment horizontal="left" vertical="center"/>
    </xf>
    <xf numFmtId="0" fontId="16" fillId="11" borderId="1" xfId="0" applyFont="1" applyFill="1" applyBorder="1" applyAlignment="1" applyProtection="1">
      <alignment vertical="center"/>
      <protection locked="0"/>
    </xf>
    <xf numFmtId="0" fontId="16" fillId="11" borderId="1" xfId="0" applyFont="1" applyFill="1" applyBorder="1" applyAlignment="1" applyProtection="1">
      <alignment horizontal="center" vertical="center"/>
      <protection locked="0"/>
    </xf>
    <xf numFmtId="166" fontId="16" fillId="11" borderId="1" xfId="0" applyNumberFormat="1" applyFont="1" applyFill="1" applyBorder="1" applyAlignment="1" applyProtection="1">
      <alignment horizontal="center" vertical="center"/>
      <protection locked="0"/>
    </xf>
    <xf numFmtId="169" fontId="16" fillId="11" borderId="1" xfId="0" applyNumberFormat="1" applyFont="1" applyFill="1" applyBorder="1" applyAlignment="1" applyProtection="1">
      <alignment horizontal="center" vertical="center"/>
      <protection locked="0"/>
    </xf>
    <xf numFmtId="166" fontId="16" fillId="11" borderId="1" xfId="0" applyNumberFormat="1" applyFont="1" applyFill="1" applyBorder="1" applyAlignment="1">
      <alignment horizontal="center" vertical="center"/>
    </xf>
    <xf numFmtId="9" fontId="16" fillId="11" borderId="1" xfId="1" applyFont="1" applyFill="1" applyBorder="1" applyAlignment="1" applyProtection="1">
      <alignment horizontal="right" vertical="center"/>
      <protection locked="0"/>
    </xf>
    <xf numFmtId="0" fontId="16" fillId="11" borderId="1" xfId="1" applyNumberFormat="1" applyFont="1" applyFill="1" applyBorder="1" applyAlignment="1" applyProtection="1">
      <alignment horizontal="right" vertical="center"/>
      <protection hidden="1"/>
    </xf>
    <xf numFmtId="0" fontId="4" fillId="11" borderId="2" xfId="0" applyFont="1" applyFill="1" applyBorder="1" applyAlignment="1">
      <alignment vertical="center"/>
    </xf>
    <xf numFmtId="166" fontId="4" fillId="11" borderId="2" xfId="0" applyNumberFormat="1" applyFont="1" applyFill="1" applyBorder="1" applyAlignment="1">
      <alignment vertical="center"/>
    </xf>
    <xf numFmtId="0" fontId="69" fillId="7" borderId="0" xfId="0" applyFont="1" applyFill="1" applyBorder="1" applyAlignment="1">
      <alignment horizontal="center"/>
    </xf>
    <xf numFmtId="0" fontId="75" fillId="7" borderId="0" xfId="0" applyFont="1" applyFill="1" applyBorder="1"/>
    <xf numFmtId="0" fontId="66" fillId="7" borderId="0" xfId="0" applyFont="1" applyFill="1" applyBorder="1" applyAlignment="1">
      <alignment horizontal="center"/>
    </xf>
    <xf numFmtId="0" fontId="65" fillId="7" borderId="0" xfId="0" applyFont="1" applyFill="1" applyAlignment="1"/>
    <xf numFmtId="0" fontId="7" fillId="0" borderId="0" xfId="0" applyNumberFormat="1" applyFont="1" applyBorder="1" applyAlignment="1" applyProtection="1">
      <alignment horizontal="left" vertical="center" wrapText="1"/>
      <protection locked="0"/>
    </xf>
    <xf numFmtId="0" fontId="69" fillId="7" borderId="0" xfId="0" applyFont="1" applyFill="1" applyBorder="1" applyAlignment="1">
      <alignment horizontal="center"/>
    </xf>
    <xf numFmtId="0" fontId="68" fillId="7" borderId="0" xfId="0" applyFont="1" applyFill="1" applyAlignment="1"/>
    <xf numFmtId="0" fontId="7" fillId="0" borderId="7" xfId="0" applyNumberFormat="1" applyFont="1" applyBorder="1" applyAlignment="1" applyProtection="1">
      <alignment horizontal="left" vertical="center" wrapText="1"/>
      <protection locked="0"/>
    </xf>
    <xf numFmtId="0" fontId="7" fillId="0" borderId="4" xfId="0" applyNumberFormat="1" applyFont="1" applyBorder="1" applyAlignment="1" applyProtection="1">
      <alignment horizontal="left" vertical="center" wrapText="1"/>
      <protection locked="0"/>
    </xf>
    <xf numFmtId="0" fontId="7" fillId="3" borderId="12" xfId="0" applyFont="1" applyFill="1" applyBorder="1" applyAlignment="1" applyProtection="1">
      <alignment vertical="center"/>
      <protection hidden="1"/>
    </xf>
    <xf numFmtId="0" fontId="0" fillId="0" borderId="0" xfId="0" applyAlignment="1"/>
    <xf numFmtId="2" fontId="6" fillId="3" borderId="12" xfId="0" applyNumberFormat="1" applyFont="1" applyFill="1" applyBorder="1" applyAlignment="1" applyProtection="1">
      <alignment vertical="center"/>
      <protection hidden="1"/>
    </xf>
    <xf numFmtId="0" fontId="43" fillId="7" borderId="0" xfId="23" applyFont="1" applyFill="1" applyAlignment="1" applyProtection="1">
      <alignment horizontal="center" vertical="center" wrapText="1"/>
    </xf>
    <xf numFmtId="166" fontId="19" fillId="0" borderId="0" xfId="0" applyNumberFormat="1" applyFont="1" applyFill="1" applyBorder="1" applyAlignment="1" applyProtection="1">
      <alignment horizontal="left" vertical="center"/>
      <protection locked="0"/>
    </xf>
    <xf numFmtId="166" fontId="10" fillId="0" borderId="0" xfId="0" applyNumberFormat="1" applyFont="1" applyFill="1" applyBorder="1" applyAlignment="1" applyProtection="1">
      <alignment horizontal="left" vertical="center"/>
      <protection locked="0"/>
    </xf>
    <xf numFmtId="0" fontId="14" fillId="0" borderId="0" xfId="0" applyFont="1" applyFill="1" applyAlignment="1">
      <alignment horizontal="left" vertical="center"/>
    </xf>
    <xf numFmtId="0" fontId="14" fillId="0" borderId="0" xfId="0" applyFont="1" applyAlignment="1">
      <alignment horizontal="left" vertical="center"/>
    </xf>
    <xf numFmtId="0" fontId="23" fillId="7" borderId="20" xfId="8" applyFont="1" applyFill="1" applyBorder="1" applyAlignment="1">
      <alignment horizontal="center" vertical="center" wrapText="1"/>
    </xf>
    <xf numFmtId="0" fontId="23" fillId="7" borderId="24" xfId="8" applyFont="1" applyFill="1" applyBorder="1" applyAlignment="1">
      <alignment horizontal="center" vertical="center"/>
    </xf>
    <xf numFmtId="0" fontId="23" fillId="7" borderId="22" xfId="8" applyFont="1" applyFill="1" applyBorder="1" applyAlignment="1">
      <alignment horizontal="center" vertical="center"/>
    </xf>
    <xf numFmtId="0" fontId="23" fillId="7" borderId="25" xfId="8" applyFont="1" applyFill="1" applyBorder="1" applyAlignment="1">
      <alignment horizontal="center" vertical="center"/>
    </xf>
    <xf numFmtId="0" fontId="23" fillId="7" borderId="24" xfId="8"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23" fillId="7" borderId="26" xfId="8" applyFont="1" applyFill="1" applyBorder="1" applyAlignment="1">
      <alignment horizontal="center" vertical="center" wrapText="1"/>
    </xf>
    <xf numFmtId="0" fontId="15" fillId="7" borderId="25" xfId="0" applyFont="1" applyFill="1" applyBorder="1" applyAlignment="1">
      <alignment horizontal="center" vertical="center" wrapText="1"/>
    </xf>
    <xf numFmtId="0" fontId="3" fillId="7" borderId="22" xfId="0" applyFont="1" applyFill="1" applyBorder="1" applyAlignment="1">
      <alignment horizontal="center" vertical="center"/>
    </xf>
    <xf numFmtId="0" fontId="3" fillId="7" borderId="25" xfId="0" applyFont="1" applyFill="1" applyBorder="1" applyAlignment="1">
      <alignment horizontal="center" vertical="center"/>
    </xf>
    <xf numFmtId="0" fontId="23" fillId="7" borderId="20" xfId="8" applyFont="1" applyFill="1" applyBorder="1" applyAlignment="1">
      <alignment horizontal="center" vertical="center"/>
    </xf>
    <xf numFmtId="0" fontId="23" fillId="7" borderId="22" xfId="8" applyFont="1" applyFill="1" applyBorder="1" applyAlignment="1">
      <alignment horizontal="center" vertical="center" wrapText="1"/>
    </xf>
    <xf numFmtId="0" fontId="23" fillId="7" borderId="21" xfId="8" applyFont="1" applyFill="1" applyBorder="1" applyAlignment="1">
      <alignment horizontal="center" wrapText="1"/>
    </xf>
    <xf numFmtId="0" fontId="0" fillId="7" borderId="0" xfId="0" applyFill="1" applyAlignment="1">
      <alignment horizontal="left"/>
    </xf>
  </cellXfs>
  <cellStyles count="26">
    <cellStyle name="Datum" xfId="3"/>
    <cellStyle name="Komma 2" xfId="4"/>
    <cellStyle name="Link" xfId="7" builtinId="8"/>
    <cellStyle name="Link 2" xfId="23"/>
    <cellStyle name="Normal_030709_QAF_Spezifizierung_1.8" xfId="9"/>
    <cellStyle name="Prozent" xfId="1" builtinId="5"/>
    <cellStyle name="Prozent 2" xfId="10"/>
    <cellStyle name="Standard" xfId="0" builtinId="0"/>
    <cellStyle name="Standard 2" xfId="2"/>
    <cellStyle name="Standard 3" xfId="8"/>
    <cellStyle name="Standard 3 2" xfId="25"/>
    <cellStyle name="Standard 3 3" xfId="24"/>
    <cellStyle name="Standard 4" xfId="11"/>
    <cellStyle name="Standard 5" xfId="15"/>
    <cellStyle name="Standard 6" xfId="17"/>
    <cellStyle name="Standard 7" xfId="19"/>
    <cellStyle name="StandardDatum" xfId="5"/>
    <cellStyle name="Text, gesichert" xfId="12"/>
    <cellStyle name="Text, nicht gesichert" xfId="13"/>
    <cellStyle name="Überschrift 1 2" xfId="18"/>
    <cellStyle name="Überschrift 1 3" xfId="22"/>
    <cellStyle name="Überschrift 2 2" xfId="20"/>
    <cellStyle name="Überschrift 5" xfId="16"/>
    <cellStyle name="Überschrift 6" xfId="21"/>
    <cellStyle name="Währung 2" xfId="14"/>
    <cellStyle name="Zahl" xfId="6"/>
  </cellStyles>
  <dxfs count="62">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color theme="1"/>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color theme="1"/>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color theme="1"/>
        <name val="Calibri"/>
        <scheme val="none"/>
      </font>
      <numFmt numFmtId="298" formatCode="m/d/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b/>
        <strike val="0"/>
        <outline val="0"/>
        <shadow val="0"/>
        <u val="none"/>
        <vertAlign val="baseline"/>
        <sz val="16"/>
        <color theme="1" tint="4.9989318521683403E-2"/>
        <name val="Calibri"/>
        <scheme val="none"/>
      </font>
      <fill>
        <patternFill patternType="solid">
          <fgColor indexed="64"/>
          <bgColor theme="0" tint="-0.34998626667073579"/>
        </patternFill>
      </fill>
      <protection locked="0" hidden="0"/>
    </dxf>
    <dxf>
      <font>
        <color rgb="FFFF0000"/>
      </font>
    </dxf>
    <dxf>
      <font>
        <color rgb="FFFFC000"/>
      </font>
    </dxf>
    <dxf>
      <font>
        <color rgb="FF99D709"/>
      </font>
    </dxf>
    <dxf>
      <font>
        <color rgb="FFFF0000"/>
      </font>
    </dxf>
    <dxf>
      <fill>
        <patternFill>
          <bgColor theme="0" tint="-4.9989318521683403E-2"/>
        </patternFill>
      </fill>
    </dxf>
    <dxf>
      <font>
        <color rgb="FFFFC000"/>
      </font>
    </dxf>
    <dxf>
      <font>
        <color rgb="FF99D709"/>
      </font>
    </dxf>
    <dxf>
      <font>
        <color rgb="FFFF0000"/>
      </font>
    </dxf>
    <dxf>
      <fill>
        <patternFill>
          <bgColor theme="0" tint="-4.9989318521683403E-2"/>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4" defaultTableStyle="TableStyleMedium2" defaultPivotStyle="PivotStyleLight16">
    <tableStyle name="Projektzeitachse" pivot="0" count="2">
      <tableStyleElement type="wholeTable" dxfId="61"/>
      <tableStyleElement type="headerRow" dxfId="60"/>
    </tableStyle>
    <tableStyle name="Projektzeitachse 2" pivot="0" count="2">
      <tableStyleElement type="wholeTable" dxfId="59"/>
      <tableStyleElement type="headerRow" dxfId="58"/>
    </tableStyle>
    <tableStyle name="Projektzeitachse 3" pivot="0" count="2">
      <tableStyleElement type="wholeTable" dxfId="57"/>
      <tableStyleElement type="headerRow" dxfId="56"/>
    </tableStyle>
    <tableStyle name="TableStyleLight1 2" pivot="0" count="7">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s>
  <colors>
    <mruColors>
      <color rgb="FFFFFFFF"/>
      <color rgb="FFEAEAEA"/>
      <color rgb="FFF0F2F6"/>
      <color rgb="FFEAEDF2"/>
      <color rgb="FFF8C7C8"/>
      <color rgb="FFF7AA9B"/>
      <color rgb="FFFFC7C8"/>
      <color rgb="FFFFC5C6"/>
      <color rgb="FFFFD5D6"/>
      <color rgb="FFFF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72.xml.rels><?xml version="1.0" encoding="UTF-8" standalone="yes"?>
<Relationships xmlns="http://schemas.openxmlformats.org/package/2006/relationships"><Relationship Id="rId1" Type="http://schemas.microsoft.com/office/2006/relationships/activeXControlBinary" Target="activeX372.bin"/></Relationships>
</file>

<file path=xl/activeX/_rels/activeX373.xml.rels><?xml version="1.0" encoding="UTF-8" standalone="yes"?>
<Relationships xmlns="http://schemas.openxmlformats.org/package/2006/relationships"><Relationship Id="rId1" Type="http://schemas.microsoft.com/office/2006/relationships/activeXControlBinary" Target="activeX373.bin"/></Relationships>
</file>

<file path=xl/activeX/_rels/activeX374.xml.rels><?xml version="1.0" encoding="UTF-8" standalone="yes"?>
<Relationships xmlns="http://schemas.openxmlformats.org/package/2006/relationships"><Relationship Id="rId1" Type="http://schemas.microsoft.com/office/2006/relationships/activeXControlBinary" Target="activeX374.bin"/></Relationships>
</file>

<file path=xl/activeX/_rels/activeX375.xml.rels><?xml version="1.0" encoding="UTF-8" standalone="yes"?>
<Relationships xmlns="http://schemas.openxmlformats.org/package/2006/relationships"><Relationship Id="rId1" Type="http://schemas.microsoft.com/office/2006/relationships/activeXControlBinary" Target="activeX375.bin"/></Relationships>
</file>

<file path=xl/activeX/_rels/activeX376.xml.rels><?xml version="1.0" encoding="UTF-8" standalone="yes"?>
<Relationships xmlns="http://schemas.openxmlformats.org/package/2006/relationships"><Relationship Id="rId1" Type="http://schemas.microsoft.com/office/2006/relationships/activeXControlBinary" Target="activeX376.bin"/></Relationships>
</file>

<file path=xl/activeX/_rels/activeX377.xml.rels><?xml version="1.0" encoding="UTF-8" standalone="yes"?>
<Relationships xmlns="http://schemas.openxmlformats.org/package/2006/relationships"><Relationship Id="rId1" Type="http://schemas.microsoft.com/office/2006/relationships/activeXControlBinary" Target="activeX37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00.xml><?xml version="1.0" encoding="utf-8"?>
<ax:ocx xmlns:ax="http://schemas.microsoft.com/office/2006/activeX" xmlns:r="http://schemas.openxmlformats.org/officeDocument/2006/relationships" ax:classid="{8BD21D40-EC42-11CE-9E0D-00AA006002F3}" ax:persistence="persistStreamInit" r:id="rId1"/>
</file>

<file path=xl/activeX/activeX101.xml><?xml version="1.0" encoding="utf-8"?>
<ax:ocx xmlns:ax="http://schemas.microsoft.com/office/2006/activeX" xmlns:r="http://schemas.openxmlformats.org/officeDocument/2006/relationships" ax:classid="{8BD21D40-EC42-11CE-9E0D-00AA006002F3}" ax:persistence="persistStreamInit" r:id="rId1"/>
</file>

<file path=xl/activeX/activeX102.xml><?xml version="1.0" encoding="utf-8"?>
<ax:ocx xmlns:ax="http://schemas.microsoft.com/office/2006/activeX" xmlns:r="http://schemas.openxmlformats.org/officeDocument/2006/relationships" ax:classid="{8BD21D40-EC42-11CE-9E0D-00AA006002F3}" ax:persistence="persistStreamInit" r:id="rId1"/>
</file>

<file path=xl/activeX/activeX103.xml><?xml version="1.0" encoding="utf-8"?>
<ax:ocx xmlns:ax="http://schemas.microsoft.com/office/2006/activeX" xmlns:r="http://schemas.openxmlformats.org/officeDocument/2006/relationships" ax:classid="{8BD21D40-EC42-11CE-9E0D-00AA006002F3}" ax:persistence="persistStreamInit" r:id="rId1"/>
</file>

<file path=xl/activeX/activeX104.xml><?xml version="1.0" encoding="utf-8"?>
<ax:ocx xmlns:ax="http://schemas.microsoft.com/office/2006/activeX" xmlns:r="http://schemas.openxmlformats.org/officeDocument/2006/relationships" ax:classid="{8BD21D40-EC42-11CE-9E0D-00AA006002F3}" ax:persistence="persistStreamInit" r:id="rId1"/>
</file>

<file path=xl/activeX/activeX105.xml><?xml version="1.0" encoding="utf-8"?>
<ax:ocx xmlns:ax="http://schemas.microsoft.com/office/2006/activeX" xmlns:r="http://schemas.openxmlformats.org/officeDocument/2006/relationships" ax:classid="{8BD21D40-EC42-11CE-9E0D-00AA006002F3}" ax:persistence="persistStreamInit" r:id="rId1"/>
</file>

<file path=xl/activeX/activeX106.xml><?xml version="1.0" encoding="utf-8"?>
<ax:ocx xmlns:ax="http://schemas.microsoft.com/office/2006/activeX" xmlns:r="http://schemas.openxmlformats.org/officeDocument/2006/relationships" ax:classid="{8BD21D40-EC42-11CE-9E0D-00AA006002F3}" ax:persistence="persistStreamInit" r:id="rId1"/>
</file>

<file path=xl/activeX/activeX107.xml><?xml version="1.0" encoding="utf-8"?>
<ax:ocx xmlns:ax="http://schemas.microsoft.com/office/2006/activeX" xmlns:r="http://schemas.openxmlformats.org/officeDocument/2006/relationships" ax:classid="{8BD21D40-EC42-11CE-9E0D-00AA006002F3}" ax:persistence="persistStreamInit" r:id="rId1"/>
</file>

<file path=xl/activeX/activeX108.xml><?xml version="1.0" encoding="utf-8"?>
<ax:ocx xmlns:ax="http://schemas.microsoft.com/office/2006/activeX" xmlns:r="http://schemas.openxmlformats.org/officeDocument/2006/relationships" ax:classid="{8BD21D40-EC42-11CE-9E0D-00AA006002F3}" ax:persistence="persistStreamInit" r:id="rId1"/>
</file>

<file path=xl/activeX/activeX109.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10.xml><?xml version="1.0" encoding="utf-8"?>
<ax:ocx xmlns:ax="http://schemas.microsoft.com/office/2006/activeX" xmlns:r="http://schemas.openxmlformats.org/officeDocument/2006/relationships" ax:classid="{8BD21D40-EC42-11CE-9E0D-00AA006002F3}" ax:persistence="persistStreamInit" r:id="rId1"/>
</file>

<file path=xl/activeX/activeX111.xml><?xml version="1.0" encoding="utf-8"?>
<ax:ocx xmlns:ax="http://schemas.microsoft.com/office/2006/activeX" xmlns:r="http://schemas.openxmlformats.org/officeDocument/2006/relationships" ax:classid="{8BD21D40-EC42-11CE-9E0D-00AA006002F3}" ax:persistence="persistStreamInit" r:id="rId1"/>
</file>

<file path=xl/activeX/activeX112.xml><?xml version="1.0" encoding="utf-8"?>
<ax:ocx xmlns:ax="http://schemas.microsoft.com/office/2006/activeX" xmlns:r="http://schemas.openxmlformats.org/officeDocument/2006/relationships" ax:classid="{8BD21D40-EC42-11CE-9E0D-00AA006002F3}" ax:persistence="persistStreamInit" r:id="rId1"/>
</file>

<file path=xl/activeX/activeX113.xml><?xml version="1.0" encoding="utf-8"?>
<ax:ocx xmlns:ax="http://schemas.microsoft.com/office/2006/activeX" xmlns:r="http://schemas.openxmlformats.org/officeDocument/2006/relationships" ax:classid="{8BD21D40-EC42-11CE-9E0D-00AA006002F3}" ax:persistence="persistStreamInit" r:id="rId1"/>
</file>

<file path=xl/activeX/activeX114.xml><?xml version="1.0" encoding="utf-8"?>
<ax:ocx xmlns:ax="http://schemas.microsoft.com/office/2006/activeX" xmlns:r="http://schemas.openxmlformats.org/officeDocument/2006/relationships" ax:classid="{8BD21D40-EC42-11CE-9E0D-00AA006002F3}" ax:persistence="persistStreamInit" r:id="rId1"/>
</file>

<file path=xl/activeX/activeX115.xml><?xml version="1.0" encoding="utf-8"?>
<ax:ocx xmlns:ax="http://schemas.microsoft.com/office/2006/activeX" xmlns:r="http://schemas.openxmlformats.org/officeDocument/2006/relationships" ax:classid="{8BD21D40-EC42-11CE-9E0D-00AA006002F3}" ax:persistence="persistStreamInit" r:id="rId1"/>
</file>

<file path=xl/activeX/activeX116.xml><?xml version="1.0" encoding="utf-8"?>
<ax:ocx xmlns:ax="http://schemas.microsoft.com/office/2006/activeX" xmlns:r="http://schemas.openxmlformats.org/officeDocument/2006/relationships" ax:classid="{8BD21D40-EC42-11CE-9E0D-00AA006002F3}" ax:persistence="persistStreamInit" r:id="rId1"/>
</file>

<file path=xl/activeX/activeX117.xml><?xml version="1.0" encoding="utf-8"?>
<ax:ocx xmlns:ax="http://schemas.microsoft.com/office/2006/activeX" xmlns:r="http://schemas.openxmlformats.org/officeDocument/2006/relationships" ax:classid="{8BD21D40-EC42-11CE-9E0D-00AA006002F3}" ax:persistence="persistStreamInit" r:id="rId1"/>
</file>

<file path=xl/activeX/activeX118.xml><?xml version="1.0" encoding="utf-8"?>
<ax:ocx xmlns:ax="http://schemas.microsoft.com/office/2006/activeX" xmlns:r="http://schemas.openxmlformats.org/officeDocument/2006/relationships" ax:classid="{8BD21D40-EC42-11CE-9E0D-00AA006002F3}" ax:persistence="persistStreamInit" r:id="rId1"/>
</file>

<file path=xl/activeX/activeX119.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20.xml><?xml version="1.0" encoding="utf-8"?>
<ax:ocx xmlns:ax="http://schemas.microsoft.com/office/2006/activeX" xmlns:r="http://schemas.openxmlformats.org/officeDocument/2006/relationships" ax:classid="{8BD21D40-EC42-11CE-9E0D-00AA006002F3}" ax:persistence="persistStreamInit" r:id="rId1"/>
</file>

<file path=xl/activeX/activeX121.xml><?xml version="1.0" encoding="utf-8"?>
<ax:ocx xmlns:ax="http://schemas.microsoft.com/office/2006/activeX" xmlns:r="http://schemas.openxmlformats.org/officeDocument/2006/relationships" ax:classid="{8BD21D40-EC42-11CE-9E0D-00AA006002F3}" ax:persistence="persistStreamInit" r:id="rId1"/>
</file>

<file path=xl/activeX/activeX122.xml><?xml version="1.0" encoding="utf-8"?>
<ax:ocx xmlns:ax="http://schemas.microsoft.com/office/2006/activeX" xmlns:r="http://schemas.openxmlformats.org/officeDocument/2006/relationships" ax:classid="{8BD21D40-EC42-11CE-9E0D-00AA006002F3}" ax:persistence="persistStreamInit" r:id="rId1"/>
</file>

<file path=xl/activeX/activeX123.xml><?xml version="1.0" encoding="utf-8"?>
<ax:ocx xmlns:ax="http://schemas.microsoft.com/office/2006/activeX" xmlns:r="http://schemas.openxmlformats.org/officeDocument/2006/relationships" ax:classid="{8BD21D40-EC42-11CE-9E0D-00AA006002F3}" ax:persistence="persistStreamInit" r:id="rId1"/>
</file>

<file path=xl/activeX/activeX124.xml><?xml version="1.0" encoding="utf-8"?>
<ax:ocx xmlns:ax="http://schemas.microsoft.com/office/2006/activeX" xmlns:r="http://schemas.openxmlformats.org/officeDocument/2006/relationships" ax:classid="{8BD21D40-EC42-11CE-9E0D-00AA006002F3}" ax:persistence="persistStreamInit" r:id="rId1"/>
</file>

<file path=xl/activeX/activeX125.xml><?xml version="1.0" encoding="utf-8"?>
<ax:ocx xmlns:ax="http://schemas.microsoft.com/office/2006/activeX" xmlns:r="http://schemas.openxmlformats.org/officeDocument/2006/relationships" ax:classid="{8BD21D40-EC42-11CE-9E0D-00AA006002F3}" ax:persistence="persistStreamInit" r:id="rId1"/>
</file>

<file path=xl/activeX/activeX126.xml><?xml version="1.0" encoding="utf-8"?>
<ax:ocx xmlns:ax="http://schemas.microsoft.com/office/2006/activeX" xmlns:r="http://schemas.openxmlformats.org/officeDocument/2006/relationships" ax:classid="{8BD21D40-EC42-11CE-9E0D-00AA006002F3}" ax:persistence="persistStreamInit" r:id="rId1"/>
</file>

<file path=xl/activeX/activeX127.xml><?xml version="1.0" encoding="utf-8"?>
<ax:ocx xmlns:ax="http://schemas.microsoft.com/office/2006/activeX" xmlns:r="http://schemas.openxmlformats.org/officeDocument/2006/relationships" ax:classid="{8BD21D40-EC42-11CE-9E0D-00AA006002F3}" ax:persistence="persistStreamInit" r:id="rId1"/>
</file>

<file path=xl/activeX/activeX128.xml><?xml version="1.0" encoding="utf-8"?>
<ax:ocx xmlns:ax="http://schemas.microsoft.com/office/2006/activeX" xmlns:r="http://schemas.openxmlformats.org/officeDocument/2006/relationships" ax:classid="{8BD21D40-EC42-11CE-9E0D-00AA006002F3}" ax:persistence="persistStreamInit" r:id="rId1"/>
</file>

<file path=xl/activeX/activeX129.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30.xml><?xml version="1.0" encoding="utf-8"?>
<ax:ocx xmlns:ax="http://schemas.microsoft.com/office/2006/activeX" xmlns:r="http://schemas.openxmlformats.org/officeDocument/2006/relationships" ax:classid="{8BD21D40-EC42-11CE-9E0D-00AA006002F3}" ax:persistence="persistStreamInit" r:id="rId1"/>
</file>

<file path=xl/activeX/activeX131.xml><?xml version="1.0" encoding="utf-8"?>
<ax:ocx xmlns:ax="http://schemas.microsoft.com/office/2006/activeX" xmlns:r="http://schemas.openxmlformats.org/officeDocument/2006/relationships" ax:classid="{8BD21D40-EC42-11CE-9E0D-00AA006002F3}" ax:persistence="persistStreamInit" r:id="rId1"/>
</file>

<file path=xl/activeX/activeX132.xml><?xml version="1.0" encoding="utf-8"?>
<ax:ocx xmlns:ax="http://schemas.microsoft.com/office/2006/activeX" xmlns:r="http://schemas.openxmlformats.org/officeDocument/2006/relationships" ax:classid="{8BD21D40-EC42-11CE-9E0D-00AA006002F3}" ax:persistence="persistStreamInit" r:id="rId1"/>
</file>

<file path=xl/activeX/activeX133.xml><?xml version="1.0" encoding="utf-8"?>
<ax:ocx xmlns:ax="http://schemas.microsoft.com/office/2006/activeX" xmlns:r="http://schemas.openxmlformats.org/officeDocument/2006/relationships" ax:classid="{8BD21D40-EC42-11CE-9E0D-00AA006002F3}" ax:persistence="persistStreamInit" r:id="rId1"/>
</file>

<file path=xl/activeX/activeX134.xml><?xml version="1.0" encoding="utf-8"?>
<ax:ocx xmlns:ax="http://schemas.microsoft.com/office/2006/activeX" xmlns:r="http://schemas.openxmlformats.org/officeDocument/2006/relationships" ax:classid="{8BD21D40-EC42-11CE-9E0D-00AA006002F3}" ax:persistence="persistStreamInit" r:id="rId1"/>
</file>

<file path=xl/activeX/activeX135.xml><?xml version="1.0" encoding="utf-8"?>
<ax:ocx xmlns:ax="http://schemas.microsoft.com/office/2006/activeX" xmlns:r="http://schemas.openxmlformats.org/officeDocument/2006/relationships" ax:classid="{8BD21D40-EC42-11CE-9E0D-00AA006002F3}" ax:persistence="persistStreamInit" r:id="rId1"/>
</file>

<file path=xl/activeX/activeX136.xml><?xml version="1.0" encoding="utf-8"?>
<ax:ocx xmlns:ax="http://schemas.microsoft.com/office/2006/activeX" xmlns:r="http://schemas.openxmlformats.org/officeDocument/2006/relationships" ax:classid="{8BD21D40-EC42-11CE-9E0D-00AA006002F3}" ax:persistence="persistStreamInit" r:id="rId1"/>
</file>

<file path=xl/activeX/activeX137.xml><?xml version="1.0" encoding="utf-8"?>
<ax:ocx xmlns:ax="http://schemas.microsoft.com/office/2006/activeX" xmlns:r="http://schemas.openxmlformats.org/officeDocument/2006/relationships" ax:classid="{8BD21D40-EC42-11CE-9E0D-00AA006002F3}" ax:persistence="persistStreamInit" r:id="rId1"/>
</file>

<file path=xl/activeX/activeX138.xml><?xml version="1.0" encoding="utf-8"?>
<ax:ocx xmlns:ax="http://schemas.microsoft.com/office/2006/activeX" xmlns:r="http://schemas.openxmlformats.org/officeDocument/2006/relationships" ax:classid="{8BD21D40-EC42-11CE-9E0D-00AA006002F3}" ax:persistence="persistStreamInit" r:id="rId1"/>
</file>

<file path=xl/activeX/activeX139.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40.xml><?xml version="1.0" encoding="utf-8"?>
<ax:ocx xmlns:ax="http://schemas.microsoft.com/office/2006/activeX" xmlns:r="http://schemas.openxmlformats.org/officeDocument/2006/relationships" ax:classid="{8BD21D40-EC42-11CE-9E0D-00AA006002F3}" ax:persistence="persistStreamInit" r:id="rId1"/>
</file>

<file path=xl/activeX/activeX141.xml><?xml version="1.0" encoding="utf-8"?>
<ax:ocx xmlns:ax="http://schemas.microsoft.com/office/2006/activeX" xmlns:r="http://schemas.openxmlformats.org/officeDocument/2006/relationships" ax:classid="{8BD21D40-EC42-11CE-9E0D-00AA006002F3}" ax:persistence="persistStreamInit" r:id="rId1"/>
</file>

<file path=xl/activeX/activeX142.xml><?xml version="1.0" encoding="utf-8"?>
<ax:ocx xmlns:ax="http://schemas.microsoft.com/office/2006/activeX" xmlns:r="http://schemas.openxmlformats.org/officeDocument/2006/relationships" ax:classid="{8BD21D40-EC42-11CE-9E0D-00AA006002F3}" ax:persistence="persistStreamInit" r:id="rId1"/>
</file>

<file path=xl/activeX/activeX143.xml><?xml version="1.0" encoding="utf-8"?>
<ax:ocx xmlns:ax="http://schemas.microsoft.com/office/2006/activeX" xmlns:r="http://schemas.openxmlformats.org/officeDocument/2006/relationships" ax:classid="{8BD21D40-EC42-11CE-9E0D-00AA006002F3}" ax:persistence="persistStreamInit" r:id="rId1"/>
</file>

<file path=xl/activeX/activeX144.xml><?xml version="1.0" encoding="utf-8"?>
<ax:ocx xmlns:ax="http://schemas.microsoft.com/office/2006/activeX" xmlns:r="http://schemas.openxmlformats.org/officeDocument/2006/relationships" ax:classid="{8BD21D40-EC42-11CE-9E0D-00AA006002F3}" ax:persistence="persistStreamInit" r:id="rId1"/>
</file>

<file path=xl/activeX/activeX145.xml><?xml version="1.0" encoding="utf-8"?>
<ax:ocx xmlns:ax="http://schemas.microsoft.com/office/2006/activeX" xmlns:r="http://schemas.openxmlformats.org/officeDocument/2006/relationships" ax:classid="{8BD21D40-EC42-11CE-9E0D-00AA006002F3}" ax:persistence="persistStreamInit" r:id="rId1"/>
</file>

<file path=xl/activeX/activeX146.xml><?xml version="1.0" encoding="utf-8"?>
<ax:ocx xmlns:ax="http://schemas.microsoft.com/office/2006/activeX" xmlns:r="http://schemas.openxmlformats.org/officeDocument/2006/relationships" ax:classid="{8BD21D40-EC42-11CE-9E0D-00AA006002F3}" ax:persistence="persistStreamInit" r:id="rId1"/>
</file>

<file path=xl/activeX/activeX147.xml><?xml version="1.0" encoding="utf-8"?>
<ax:ocx xmlns:ax="http://schemas.microsoft.com/office/2006/activeX" xmlns:r="http://schemas.openxmlformats.org/officeDocument/2006/relationships" ax:classid="{8BD21D40-EC42-11CE-9E0D-00AA006002F3}" ax:persistence="persistStreamInit" r:id="rId1"/>
</file>

<file path=xl/activeX/activeX148.xml><?xml version="1.0" encoding="utf-8"?>
<ax:ocx xmlns:ax="http://schemas.microsoft.com/office/2006/activeX" xmlns:r="http://schemas.openxmlformats.org/officeDocument/2006/relationships" ax:classid="{8BD21D40-EC42-11CE-9E0D-00AA006002F3}" ax:persistence="persistStreamInit" r:id="rId1"/>
</file>

<file path=xl/activeX/activeX149.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50.xml><?xml version="1.0" encoding="utf-8"?>
<ax:ocx xmlns:ax="http://schemas.microsoft.com/office/2006/activeX" xmlns:r="http://schemas.openxmlformats.org/officeDocument/2006/relationships" ax:classid="{8BD21D40-EC42-11CE-9E0D-00AA006002F3}" ax:persistence="persistStreamInit" r:id="rId1"/>
</file>

<file path=xl/activeX/activeX151.xml><?xml version="1.0" encoding="utf-8"?>
<ax:ocx xmlns:ax="http://schemas.microsoft.com/office/2006/activeX" xmlns:r="http://schemas.openxmlformats.org/officeDocument/2006/relationships" ax:classid="{8BD21D40-EC42-11CE-9E0D-00AA006002F3}" ax:persistence="persistStreamInit" r:id="rId1"/>
</file>

<file path=xl/activeX/activeX152.xml><?xml version="1.0" encoding="utf-8"?>
<ax:ocx xmlns:ax="http://schemas.microsoft.com/office/2006/activeX" xmlns:r="http://schemas.openxmlformats.org/officeDocument/2006/relationships" ax:classid="{8BD21D40-EC42-11CE-9E0D-00AA006002F3}" ax:persistence="persistStreamInit" r:id="rId1"/>
</file>

<file path=xl/activeX/activeX153.xml><?xml version="1.0" encoding="utf-8"?>
<ax:ocx xmlns:ax="http://schemas.microsoft.com/office/2006/activeX" xmlns:r="http://schemas.openxmlformats.org/officeDocument/2006/relationships" ax:classid="{8BD21D40-EC42-11CE-9E0D-00AA006002F3}" ax:persistence="persistStreamInit" r:id="rId1"/>
</file>

<file path=xl/activeX/activeX154.xml><?xml version="1.0" encoding="utf-8"?>
<ax:ocx xmlns:ax="http://schemas.microsoft.com/office/2006/activeX" xmlns:r="http://schemas.openxmlformats.org/officeDocument/2006/relationships" ax:classid="{8BD21D40-EC42-11CE-9E0D-00AA006002F3}" ax:persistence="persistStreamInit" r:id="rId1"/>
</file>

<file path=xl/activeX/activeX155.xml><?xml version="1.0" encoding="utf-8"?>
<ax:ocx xmlns:ax="http://schemas.microsoft.com/office/2006/activeX" xmlns:r="http://schemas.openxmlformats.org/officeDocument/2006/relationships" ax:classid="{8BD21D40-EC42-11CE-9E0D-00AA006002F3}" ax:persistence="persistStreamInit" r:id="rId1"/>
</file>

<file path=xl/activeX/activeX156.xml><?xml version="1.0" encoding="utf-8"?>
<ax:ocx xmlns:ax="http://schemas.microsoft.com/office/2006/activeX" xmlns:r="http://schemas.openxmlformats.org/officeDocument/2006/relationships" ax:classid="{8BD21D40-EC42-11CE-9E0D-00AA006002F3}" ax:persistence="persistStreamInit" r:id="rId1"/>
</file>

<file path=xl/activeX/activeX157.xml><?xml version="1.0" encoding="utf-8"?>
<ax:ocx xmlns:ax="http://schemas.microsoft.com/office/2006/activeX" xmlns:r="http://schemas.openxmlformats.org/officeDocument/2006/relationships" ax:classid="{8BD21D40-EC42-11CE-9E0D-00AA006002F3}" ax:persistence="persistStreamInit" r:id="rId1"/>
</file>

<file path=xl/activeX/activeX158.xml><?xml version="1.0" encoding="utf-8"?>
<ax:ocx xmlns:ax="http://schemas.microsoft.com/office/2006/activeX" xmlns:r="http://schemas.openxmlformats.org/officeDocument/2006/relationships" ax:classid="{8BD21D40-EC42-11CE-9E0D-00AA006002F3}" ax:persistence="persistStreamInit" r:id="rId1"/>
</file>

<file path=xl/activeX/activeX159.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60.xml><?xml version="1.0" encoding="utf-8"?>
<ax:ocx xmlns:ax="http://schemas.microsoft.com/office/2006/activeX" xmlns:r="http://schemas.openxmlformats.org/officeDocument/2006/relationships" ax:classid="{8BD21D40-EC42-11CE-9E0D-00AA006002F3}" ax:persistence="persistStreamInit" r:id="rId1"/>
</file>

<file path=xl/activeX/activeX161.xml><?xml version="1.0" encoding="utf-8"?>
<ax:ocx xmlns:ax="http://schemas.microsoft.com/office/2006/activeX" xmlns:r="http://schemas.openxmlformats.org/officeDocument/2006/relationships" ax:classid="{8BD21D40-EC42-11CE-9E0D-00AA006002F3}" ax:persistence="persistStreamInit" r:id="rId1"/>
</file>

<file path=xl/activeX/activeX162.xml><?xml version="1.0" encoding="utf-8"?>
<ax:ocx xmlns:ax="http://schemas.microsoft.com/office/2006/activeX" xmlns:r="http://schemas.openxmlformats.org/officeDocument/2006/relationships" ax:classid="{8BD21D40-EC42-11CE-9E0D-00AA006002F3}" ax:persistence="persistStreamInit" r:id="rId1"/>
</file>

<file path=xl/activeX/activeX163.xml><?xml version="1.0" encoding="utf-8"?>
<ax:ocx xmlns:ax="http://schemas.microsoft.com/office/2006/activeX" xmlns:r="http://schemas.openxmlformats.org/officeDocument/2006/relationships" ax:classid="{8BD21D40-EC42-11CE-9E0D-00AA006002F3}" ax:persistence="persistStreamInit" r:id="rId1"/>
</file>

<file path=xl/activeX/activeX164.xml><?xml version="1.0" encoding="utf-8"?>
<ax:ocx xmlns:ax="http://schemas.microsoft.com/office/2006/activeX" xmlns:r="http://schemas.openxmlformats.org/officeDocument/2006/relationships" ax:classid="{8BD21D10-EC42-11CE-9E0D-00AA006002F3}" ax:persistence="persistStreamInit" r:id="rId1"/>
</file>

<file path=xl/activeX/activeX165.xml><?xml version="1.0" encoding="utf-8"?>
<ax:ocx xmlns:ax="http://schemas.microsoft.com/office/2006/activeX" xmlns:r="http://schemas.openxmlformats.org/officeDocument/2006/relationships" ax:classid="{978C9E23-D4B0-11CE-BF2D-00AA003F40D0}" ax:persistence="persistStreamInit" r:id="rId1"/>
</file>

<file path=xl/activeX/activeX166.xml><?xml version="1.0" encoding="utf-8"?>
<ax:ocx xmlns:ax="http://schemas.microsoft.com/office/2006/activeX" xmlns:r="http://schemas.openxmlformats.org/officeDocument/2006/relationships" ax:classid="{8BD21D40-EC42-11CE-9E0D-00AA006002F3}" ax:persistence="persistStreamInit" r:id="rId1"/>
</file>

<file path=xl/activeX/activeX167.xml><?xml version="1.0" encoding="utf-8"?>
<ax:ocx xmlns:ax="http://schemas.microsoft.com/office/2006/activeX" xmlns:r="http://schemas.openxmlformats.org/officeDocument/2006/relationships" ax:classid="{8BD21D40-EC42-11CE-9E0D-00AA006002F3}" ax:persistence="persistStreamInit" r:id="rId1"/>
</file>

<file path=xl/activeX/activeX168.xml><?xml version="1.0" encoding="utf-8"?>
<ax:ocx xmlns:ax="http://schemas.microsoft.com/office/2006/activeX" xmlns:r="http://schemas.openxmlformats.org/officeDocument/2006/relationships" ax:classid="{8BD21D40-EC42-11CE-9E0D-00AA006002F3}" ax:persistence="persistStreamInit" r:id="rId1"/>
</file>

<file path=xl/activeX/activeX169.xml><?xml version="1.0" encoding="utf-8"?>
<ax:ocx xmlns:ax="http://schemas.microsoft.com/office/2006/activeX" xmlns:r="http://schemas.openxmlformats.org/officeDocument/2006/relationships" ax:classid="{8BD21D3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70.xml><?xml version="1.0" encoding="utf-8"?>
<ax:ocx xmlns:ax="http://schemas.microsoft.com/office/2006/activeX" xmlns:r="http://schemas.openxmlformats.org/officeDocument/2006/relationships" ax:classid="{978C9E23-D4B0-11CE-BF2D-00AA003F40D0}" ax:persistence="persistStreamInit" r:id="rId1"/>
</file>

<file path=xl/activeX/activeX171.xml><?xml version="1.0" encoding="utf-8"?>
<ax:ocx xmlns:ax="http://schemas.microsoft.com/office/2006/activeX" xmlns:r="http://schemas.openxmlformats.org/officeDocument/2006/relationships" ax:classid="{978C9E23-D4B0-11CE-BF2D-00AA003F40D0}" ax:persistence="persistStreamInit" r:id="rId1"/>
</file>

<file path=xl/activeX/activeX172.xml><?xml version="1.0" encoding="utf-8"?>
<ax:ocx xmlns:ax="http://schemas.microsoft.com/office/2006/activeX" xmlns:r="http://schemas.openxmlformats.org/officeDocument/2006/relationships" ax:classid="{8BD21D10-EC42-11CE-9E0D-00AA006002F3}" ax:persistence="persistStreamInit" r:id="rId1"/>
</file>

<file path=xl/activeX/activeX173.xml><?xml version="1.0" encoding="utf-8"?>
<ax:ocx xmlns:ax="http://schemas.microsoft.com/office/2006/activeX" xmlns:r="http://schemas.openxmlformats.org/officeDocument/2006/relationships" ax:classid="{8BD21D20-EC42-11CE-9E0D-00AA006002F3}" ax:persistence="persistStreamInit" r:id="rId1"/>
</file>

<file path=xl/activeX/activeX174.xml><?xml version="1.0" encoding="utf-8"?>
<ax:ocx xmlns:ax="http://schemas.microsoft.com/office/2006/activeX" xmlns:r="http://schemas.openxmlformats.org/officeDocument/2006/relationships" ax:classid="{8BD21D40-EC42-11CE-9E0D-00AA006002F3}" ax:persistence="persistStreamInit" r:id="rId1"/>
</file>

<file path=xl/activeX/activeX175.xml><?xml version="1.0" encoding="utf-8"?>
<ax:ocx xmlns:ax="http://schemas.microsoft.com/office/2006/activeX" xmlns:r="http://schemas.openxmlformats.org/officeDocument/2006/relationships" ax:classid="{8BD21D40-EC42-11CE-9E0D-00AA006002F3}" ax:persistence="persistStreamInit" r:id="rId1"/>
</file>

<file path=xl/activeX/activeX176.xml><?xml version="1.0" encoding="utf-8"?>
<ax:ocx xmlns:ax="http://schemas.microsoft.com/office/2006/activeX" xmlns:r="http://schemas.openxmlformats.org/officeDocument/2006/relationships" ax:classid="{8BD21D40-EC42-11CE-9E0D-00AA006002F3}" ax:persistence="persistStreamInit" r:id="rId1"/>
</file>

<file path=xl/activeX/activeX177.xml><?xml version="1.0" encoding="utf-8"?>
<ax:ocx xmlns:ax="http://schemas.microsoft.com/office/2006/activeX" xmlns:r="http://schemas.openxmlformats.org/officeDocument/2006/relationships" ax:classid="{8BD21D40-EC42-11CE-9E0D-00AA006002F3}" ax:persistence="persistStreamInit" r:id="rId1"/>
</file>

<file path=xl/activeX/activeX178.xml><?xml version="1.0" encoding="utf-8"?>
<ax:ocx xmlns:ax="http://schemas.microsoft.com/office/2006/activeX" xmlns:r="http://schemas.openxmlformats.org/officeDocument/2006/relationships" ax:classid="{8BD21D40-EC42-11CE-9E0D-00AA006002F3}" ax:persistence="persistStreamInit" r:id="rId1"/>
</file>

<file path=xl/activeX/activeX179.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80.xml><?xml version="1.0" encoding="utf-8"?>
<ax:ocx xmlns:ax="http://schemas.microsoft.com/office/2006/activeX" xmlns:r="http://schemas.openxmlformats.org/officeDocument/2006/relationships" ax:classid="{8BD21D40-EC42-11CE-9E0D-00AA006002F3}" ax:persistence="persistStreamInit" r:id="rId1"/>
</file>

<file path=xl/activeX/activeX181.xml><?xml version="1.0" encoding="utf-8"?>
<ax:ocx xmlns:ax="http://schemas.microsoft.com/office/2006/activeX" xmlns:r="http://schemas.openxmlformats.org/officeDocument/2006/relationships" ax:classid="{8BD21D40-EC42-11CE-9E0D-00AA006002F3}" ax:persistence="persistStreamInit" r:id="rId1"/>
</file>

<file path=xl/activeX/activeX182.xml><?xml version="1.0" encoding="utf-8"?>
<ax:ocx xmlns:ax="http://schemas.microsoft.com/office/2006/activeX" xmlns:r="http://schemas.openxmlformats.org/officeDocument/2006/relationships" ax:classid="{8BD21D40-EC42-11CE-9E0D-00AA006002F3}" ax:persistence="persistStreamInit" r:id="rId1"/>
</file>

<file path=xl/activeX/activeX183.xml><?xml version="1.0" encoding="utf-8"?>
<ax:ocx xmlns:ax="http://schemas.microsoft.com/office/2006/activeX" xmlns:r="http://schemas.openxmlformats.org/officeDocument/2006/relationships" ax:classid="{8BD21D40-EC42-11CE-9E0D-00AA006002F3}" ax:persistence="persistStreamInit" r:id="rId1"/>
</file>

<file path=xl/activeX/activeX184.xml><?xml version="1.0" encoding="utf-8"?>
<ax:ocx xmlns:ax="http://schemas.microsoft.com/office/2006/activeX" xmlns:r="http://schemas.openxmlformats.org/officeDocument/2006/relationships" ax:classid="{8BD21D40-EC42-11CE-9E0D-00AA006002F3}" ax:persistence="persistStreamInit" r:id="rId1"/>
</file>

<file path=xl/activeX/activeX185.xml><?xml version="1.0" encoding="utf-8"?>
<ax:ocx xmlns:ax="http://schemas.microsoft.com/office/2006/activeX" xmlns:r="http://schemas.openxmlformats.org/officeDocument/2006/relationships" ax:classid="{8BD21D40-EC42-11CE-9E0D-00AA006002F3}" ax:persistence="persistStreamInit" r:id="rId1"/>
</file>

<file path=xl/activeX/activeX186.xml><?xml version="1.0" encoding="utf-8"?>
<ax:ocx xmlns:ax="http://schemas.microsoft.com/office/2006/activeX" xmlns:r="http://schemas.openxmlformats.org/officeDocument/2006/relationships" ax:classid="{8BD21D40-EC42-11CE-9E0D-00AA006002F3}" ax:persistence="persistStreamInit" r:id="rId1"/>
</file>

<file path=xl/activeX/activeX187.xml><?xml version="1.0" encoding="utf-8"?>
<ax:ocx xmlns:ax="http://schemas.microsoft.com/office/2006/activeX" xmlns:r="http://schemas.openxmlformats.org/officeDocument/2006/relationships" ax:classid="{8BD21D40-EC42-11CE-9E0D-00AA006002F3}" ax:persistence="persistStreamInit" r:id="rId1"/>
</file>

<file path=xl/activeX/activeX188.xml><?xml version="1.0" encoding="utf-8"?>
<ax:ocx xmlns:ax="http://schemas.microsoft.com/office/2006/activeX" xmlns:r="http://schemas.openxmlformats.org/officeDocument/2006/relationships" ax:classid="{8BD21D40-EC42-11CE-9E0D-00AA006002F3}" ax:persistence="persistStreamInit" r:id="rId1"/>
</file>

<file path=xl/activeX/activeX189.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190.xml><?xml version="1.0" encoding="utf-8"?>
<ax:ocx xmlns:ax="http://schemas.microsoft.com/office/2006/activeX" xmlns:r="http://schemas.openxmlformats.org/officeDocument/2006/relationships" ax:classid="{8BD21D40-EC42-11CE-9E0D-00AA006002F3}" ax:persistence="persistStreamInit" r:id="rId1"/>
</file>

<file path=xl/activeX/activeX191.xml><?xml version="1.0" encoding="utf-8"?>
<ax:ocx xmlns:ax="http://schemas.microsoft.com/office/2006/activeX" xmlns:r="http://schemas.openxmlformats.org/officeDocument/2006/relationships" ax:classid="{8BD21D40-EC42-11CE-9E0D-00AA006002F3}" ax:persistence="persistStreamInit" r:id="rId1"/>
</file>

<file path=xl/activeX/activeX192.xml><?xml version="1.0" encoding="utf-8"?>
<ax:ocx xmlns:ax="http://schemas.microsoft.com/office/2006/activeX" xmlns:r="http://schemas.openxmlformats.org/officeDocument/2006/relationships" ax:classid="{8BD21D40-EC42-11CE-9E0D-00AA006002F3}" ax:persistence="persistStreamInit" r:id="rId1"/>
</file>

<file path=xl/activeX/activeX193.xml><?xml version="1.0" encoding="utf-8"?>
<ax:ocx xmlns:ax="http://schemas.microsoft.com/office/2006/activeX" xmlns:r="http://schemas.openxmlformats.org/officeDocument/2006/relationships" ax:classid="{8BD21D40-EC42-11CE-9E0D-00AA006002F3}" ax:persistence="persistStreamInit" r:id="rId1"/>
</file>

<file path=xl/activeX/activeX194.xml><?xml version="1.0" encoding="utf-8"?>
<ax:ocx xmlns:ax="http://schemas.microsoft.com/office/2006/activeX" xmlns:r="http://schemas.openxmlformats.org/officeDocument/2006/relationships" ax:classid="{8BD21D40-EC42-11CE-9E0D-00AA006002F3}" ax:persistence="persistStreamInit" r:id="rId1"/>
</file>

<file path=xl/activeX/activeX195.xml><?xml version="1.0" encoding="utf-8"?>
<ax:ocx xmlns:ax="http://schemas.microsoft.com/office/2006/activeX" xmlns:r="http://schemas.openxmlformats.org/officeDocument/2006/relationships" ax:classid="{8BD21D40-EC42-11CE-9E0D-00AA006002F3}" ax:persistence="persistStreamInit" r:id="rId1"/>
</file>

<file path=xl/activeX/activeX196.xml><?xml version="1.0" encoding="utf-8"?>
<ax:ocx xmlns:ax="http://schemas.microsoft.com/office/2006/activeX" xmlns:r="http://schemas.openxmlformats.org/officeDocument/2006/relationships" ax:classid="{8BD21D40-EC42-11CE-9E0D-00AA006002F3}" ax:persistence="persistStreamInit" r:id="rId1"/>
</file>

<file path=xl/activeX/activeX197.xml><?xml version="1.0" encoding="utf-8"?>
<ax:ocx xmlns:ax="http://schemas.microsoft.com/office/2006/activeX" xmlns:r="http://schemas.openxmlformats.org/officeDocument/2006/relationships" ax:classid="{8BD21D40-EC42-11CE-9E0D-00AA006002F3}" ax:persistence="persistStreamInit" r:id="rId1"/>
</file>

<file path=xl/activeX/activeX198.xml><?xml version="1.0" encoding="utf-8"?>
<ax:ocx xmlns:ax="http://schemas.microsoft.com/office/2006/activeX" xmlns:r="http://schemas.openxmlformats.org/officeDocument/2006/relationships" ax:classid="{8BD21D40-EC42-11CE-9E0D-00AA006002F3}" ax:persistence="persistStreamInit" r:id="rId1"/>
</file>

<file path=xl/activeX/activeX19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00.xml><?xml version="1.0" encoding="utf-8"?>
<ax:ocx xmlns:ax="http://schemas.microsoft.com/office/2006/activeX" xmlns:r="http://schemas.openxmlformats.org/officeDocument/2006/relationships" ax:classid="{8BD21D40-EC42-11CE-9E0D-00AA006002F3}" ax:persistence="persistStreamInit" r:id="rId1"/>
</file>

<file path=xl/activeX/activeX201.xml><?xml version="1.0" encoding="utf-8"?>
<ax:ocx xmlns:ax="http://schemas.microsoft.com/office/2006/activeX" xmlns:r="http://schemas.openxmlformats.org/officeDocument/2006/relationships" ax:classid="{8BD21D40-EC42-11CE-9E0D-00AA006002F3}" ax:persistence="persistStreamInit" r:id="rId1"/>
</file>

<file path=xl/activeX/activeX202.xml><?xml version="1.0" encoding="utf-8"?>
<ax:ocx xmlns:ax="http://schemas.microsoft.com/office/2006/activeX" xmlns:r="http://schemas.openxmlformats.org/officeDocument/2006/relationships" ax:classid="{8BD21D40-EC42-11CE-9E0D-00AA006002F3}" ax:persistence="persistStreamInit" r:id="rId1"/>
</file>

<file path=xl/activeX/activeX203.xml><?xml version="1.0" encoding="utf-8"?>
<ax:ocx xmlns:ax="http://schemas.microsoft.com/office/2006/activeX" xmlns:r="http://schemas.openxmlformats.org/officeDocument/2006/relationships" ax:classid="{8BD21D40-EC42-11CE-9E0D-00AA006002F3}" ax:persistence="persistStreamInit" r:id="rId1"/>
</file>

<file path=xl/activeX/activeX204.xml><?xml version="1.0" encoding="utf-8"?>
<ax:ocx xmlns:ax="http://schemas.microsoft.com/office/2006/activeX" xmlns:r="http://schemas.openxmlformats.org/officeDocument/2006/relationships" ax:classid="{8BD21D40-EC42-11CE-9E0D-00AA006002F3}" ax:persistence="persistStreamInit" r:id="rId1"/>
</file>

<file path=xl/activeX/activeX205.xml><?xml version="1.0" encoding="utf-8"?>
<ax:ocx xmlns:ax="http://schemas.microsoft.com/office/2006/activeX" xmlns:r="http://schemas.openxmlformats.org/officeDocument/2006/relationships" ax:classid="{8BD21D40-EC42-11CE-9E0D-00AA006002F3}" ax:persistence="persistStreamInit" r:id="rId1"/>
</file>

<file path=xl/activeX/activeX206.xml><?xml version="1.0" encoding="utf-8"?>
<ax:ocx xmlns:ax="http://schemas.microsoft.com/office/2006/activeX" xmlns:r="http://schemas.openxmlformats.org/officeDocument/2006/relationships" ax:classid="{8BD21D40-EC42-11CE-9E0D-00AA006002F3}" ax:persistence="persistStreamInit" r:id="rId1"/>
</file>

<file path=xl/activeX/activeX207.xml><?xml version="1.0" encoding="utf-8"?>
<ax:ocx xmlns:ax="http://schemas.microsoft.com/office/2006/activeX" xmlns:r="http://schemas.openxmlformats.org/officeDocument/2006/relationships" ax:classid="{8BD21D40-EC42-11CE-9E0D-00AA006002F3}" ax:persistence="persistStreamInit" r:id="rId1"/>
</file>

<file path=xl/activeX/activeX208.xml><?xml version="1.0" encoding="utf-8"?>
<ax:ocx xmlns:ax="http://schemas.microsoft.com/office/2006/activeX" xmlns:r="http://schemas.openxmlformats.org/officeDocument/2006/relationships" ax:classid="{8BD21D40-EC42-11CE-9E0D-00AA006002F3}" ax:persistence="persistStreamInit" r:id="rId1"/>
</file>

<file path=xl/activeX/activeX209.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10.xml><?xml version="1.0" encoding="utf-8"?>
<ax:ocx xmlns:ax="http://schemas.microsoft.com/office/2006/activeX" xmlns:r="http://schemas.openxmlformats.org/officeDocument/2006/relationships" ax:classid="{8BD21D40-EC42-11CE-9E0D-00AA006002F3}" ax:persistence="persistStreamInit" r:id="rId1"/>
</file>

<file path=xl/activeX/activeX211.xml><?xml version="1.0" encoding="utf-8"?>
<ax:ocx xmlns:ax="http://schemas.microsoft.com/office/2006/activeX" xmlns:r="http://schemas.openxmlformats.org/officeDocument/2006/relationships" ax:classid="{8BD21D40-EC42-11CE-9E0D-00AA006002F3}" ax:persistence="persistStreamInit" r:id="rId1"/>
</file>

<file path=xl/activeX/activeX212.xml><?xml version="1.0" encoding="utf-8"?>
<ax:ocx xmlns:ax="http://schemas.microsoft.com/office/2006/activeX" xmlns:r="http://schemas.openxmlformats.org/officeDocument/2006/relationships" ax:classid="{8BD21D40-EC42-11CE-9E0D-00AA006002F3}" ax:persistence="persistStreamInit" r:id="rId1"/>
</file>

<file path=xl/activeX/activeX213.xml><?xml version="1.0" encoding="utf-8"?>
<ax:ocx xmlns:ax="http://schemas.microsoft.com/office/2006/activeX" xmlns:r="http://schemas.openxmlformats.org/officeDocument/2006/relationships" ax:classid="{8BD21D40-EC42-11CE-9E0D-00AA006002F3}" ax:persistence="persistStreamInit" r:id="rId1"/>
</file>

<file path=xl/activeX/activeX214.xml><?xml version="1.0" encoding="utf-8"?>
<ax:ocx xmlns:ax="http://schemas.microsoft.com/office/2006/activeX" xmlns:r="http://schemas.openxmlformats.org/officeDocument/2006/relationships" ax:classid="{8BD21D40-EC42-11CE-9E0D-00AA006002F3}" ax:persistence="persistStreamInit" r:id="rId1"/>
</file>

<file path=xl/activeX/activeX215.xml><?xml version="1.0" encoding="utf-8"?>
<ax:ocx xmlns:ax="http://schemas.microsoft.com/office/2006/activeX" xmlns:r="http://schemas.openxmlformats.org/officeDocument/2006/relationships" ax:classid="{8BD21D40-EC42-11CE-9E0D-00AA006002F3}" ax:persistence="persistStreamInit" r:id="rId1"/>
</file>

<file path=xl/activeX/activeX216.xml><?xml version="1.0" encoding="utf-8"?>
<ax:ocx xmlns:ax="http://schemas.microsoft.com/office/2006/activeX" xmlns:r="http://schemas.openxmlformats.org/officeDocument/2006/relationships" ax:classid="{8BD21D40-EC42-11CE-9E0D-00AA006002F3}" ax:persistence="persistStreamInit" r:id="rId1"/>
</file>

<file path=xl/activeX/activeX217.xml><?xml version="1.0" encoding="utf-8"?>
<ax:ocx xmlns:ax="http://schemas.microsoft.com/office/2006/activeX" xmlns:r="http://schemas.openxmlformats.org/officeDocument/2006/relationships" ax:classid="{8BD21D40-EC42-11CE-9E0D-00AA006002F3}" ax:persistence="persistStreamInit" r:id="rId1"/>
</file>

<file path=xl/activeX/activeX218.xml><?xml version="1.0" encoding="utf-8"?>
<ax:ocx xmlns:ax="http://schemas.microsoft.com/office/2006/activeX" xmlns:r="http://schemas.openxmlformats.org/officeDocument/2006/relationships" ax:classid="{8BD21D40-EC42-11CE-9E0D-00AA006002F3}" ax:persistence="persistStreamInit" r:id="rId1"/>
</file>

<file path=xl/activeX/activeX219.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20.xml><?xml version="1.0" encoding="utf-8"?>
<ax:ocx xmlns:ax="http://schemas.microsoft.com/office/2006/activeX" xmlns:r="http://schemas.openxmlformats.org/officeDocument/2006/relationships" ax:classid="{8BD21D40-EC42-11CE-9E0D-00AA006002F3}" ax:persistence="persistStreamInit" r:id="rId1"/>
</file>

<file path=xl/activeX/activeX221.xml><?xml version="1.0" encoding="utf-8"?>
<ax:ocx xmlns:ax="http://schemas.microsoft.com/office/2006/activeX" xmlns:r="http://schemas.openxmlformats.org/officeDocument/2006/relationships" ax:classid="{8BD21D40-EC42-11CE-9E0D-00AA006002F3}" ax:persistence="persistStreamInit" r:id="rId1"/>
</file>

<file path=xl/activeX/activeX222.xml><?xml version="1.0" encoding="utf-8"?>
<ax:ocx xmlns:ax="http://schemas.microsoft.com/office/2006/activeX" xmlns:r="http://schemas.openxmlformats.org/officeDocument/2006/relationships" ax:classid="{8BD21D40-EC42-11CE-9E0D-00AA006002F3}" ax:persistence="persistStreamInit" r:id="rId1"/>
</file>

<file path=xl/activeX/activeX223.xml><?xml version="1.0" encoding="utf-8"?>
<ax:ocx xmlns:ax="http://schemas.microsoft.com/office/2006/activeX" xmlns:r="http://schemas.openxmlformats.org/officeDocument/2006/relationships" ax:classid="{8BD21D40-EC42-11CE-9E0D-00AA006002F3}" ax:persistence="persistStreamInit" r:id="rId1"/>
</file>

<file path=xl/activeX/activeX224.xml><?xml version="1.0" encoding="utf-8"?>
<ax:ocx xmlns:ax="http://schemas.microsoft.com/office/2006/activeX" xmlns:r="http://schemas.openxmlformats.org/officeDocument/2006/relationships" ax:classid="{8BD21D40-EC42-11CE-9E0D-00AA006002F3}" ax:persistence="persistStreamInit" r:id="rId1"/>
</file>

<file path=xl/activeX/activeX225.xml><?xml version="1.0" encoding="utf-8"?>
<ax:ocx xmlns:ax="http://schemas.microsoft.com/office/2006/activeX" xmlns:r="http://schemas.openxmlformats.org/officeDocument/2006/relationships" ax:classid="{8BD21D40-EC42-11CE-9E0D-00AA006002F3}" ax:persistence="persistStreamInit" r:id="rId1"/>
</file>

<file path=xl/activeX/activeX226.xml><?xml version="1.0" encoding="utf-8"?>
<ax:ocx xmlns:ax="http://schemas.microsoft.com/office/2006/activeX" xmlns:r="http://schemas.openxmlformats.org/officeDocument/2006/relationships" ax:classid="{8BD21D40-EC42-11CE-9E0D-00AA006002F3}" ax:persistence="persistStreamInit" r:id="rId1"/>
</file>

<file path=xl/activeX/activeX227.xml><?xml version="1.0" encoding="utf-8"?>
<ax:ocx xmlns:ax="http://schemas.microsoft.com/office/2006/activeX" xmlns:r="http://schemas.openxmlformats.org/officeDocument/2006/relationships" ax:classid="{8BD21D40-EC42-11CE-9E0D-00AA006002F3}" ax:persistence="persistStreamInit" r:id="rId1"/>
</file>

<file path=xl/activeX/activeX228.xml><?xml version="1.0" encoding="utf-8"?>
<ax:ocx xmlns:ax="http://schemas.microsoft.com/office/2006/activeX" xmlns:r="http://schemas.openxmlformats.org/officeDocument/2006/relationships" ax:classid="{8BD21D40-EC42-11CE-9E0D-00AA006002F3}" ax:persistence="persistStreamInit" r:id="rId1"/>
</file>

<file path=xl/activeX/activeX229.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30.xml><?xml version="1.0" encoding="utf-8"?>
<ax:ocx xmlns:ax="http://schemas.microsoft.com/office/2006/activeX" xmlns:r="http://schemas.openxmlformats.org/officeDocument/2006/relationships" ax:classid="{8BD21D40-EC42-11CE-9E0D-00AA006002F3}" ax:persistence="persistStreamInit" r:id="rId1"/>
</file>

<file path=xl/activeX/activeX231.xml><?xml version="1.0" encoding="utf-8"?>
<ax:ocx xmlns:ax="http://schemas.microsoft.com/office/2006/activeX" xmlns:r="http://schemas.openxmlformats.org/officeDocument/2006/relationships" ax:classid="{8BD21D40-EC42-11CE-9E0D-00AA006002F3}" ax:persistence="persistStreamInit" r:id="rId1"/>
</file>

<file path=xl/activeX/activeX232.xml><?xml version="1.0" encoding="utf-8"?>
<ax:ocx xmlns:ax="http://schemas.microsoft.com/office/2006/activeX" xmlns:r="http://schemas.openxmlformats.org/officeDocument/2006/relationships" ax:classid="{8BD21D40-EC42-11CE-9E0D-00AA006002F3}" ax:persistence="persistStreamInit" r:id="rId1"/>
</file>

<file path=xl/activeX/activeX233.xml><?xml version="1.0" encoding="utf-8"?>
<ax:ocx xmlns:ax="http://schemas.microsoft.com/office/2006/activeX" xmlns:r="http://schemas.openxmlformats.org/officeDocument/2006/relationships" ax:classid="{8BD21D40-EC42-11CE-9E0D-00AA006002F3}" ax:persistence="persistStreamInit" r:id="rId1"/>
</file>

<file path=xl/activeX/activeX234.xml><?xml version="1.0" encoding="utf-8"?>
<ax:ocx xmlns:ax="http://schemas.microsoft.com/office/2006/activeX" xmlns:r="http://schemas.openxmlformats.org/officeDocument/2006/relationships" ax:classid="{8BD21D40-EC42-11CE-9E0D-00AA006002F3}" ax:persistence="persistStreamInit" r:id="rId1"/>
</file>

<file path=xl/activeX/activeX235.xml><?xml version="1.0" encoding="utf-8"?>
<ax:ocx xmlns:ax="http://schemas.microsoft.com/office/2006/activeX" xmlns:r="http://schemas.openxmlformats.org/officeDocument/2006/relationships" ax:classid="{8BD21D40-EC42-11CE-9E0D-00AA006002F3}" ax:persistence="persistStreamInit" r:id="rId1"/>
</file>

<file path=xl/activeX/activeX236.xml><?xml version="1.0" encoding="utf-8"?>
<ax:ocx xmlns:ax="http://schemas.microsoft.com/office/2006/activeX" xmlns:r="http://schemas.openxmlformats.org/officeDocument/2006/relationships" ax:classid="{8BD21D40-EC42-11CE-9E0D-00AA006002F3}" ax:persistence="persistStreamInit" r:id="rId1"/>
</file>

<file path=xl/activeX/activeX237.xml><?xml version="1.0" encoding="utf-8"?>
<ax:ocx xmlns:ax="http://schemas.microsoft.com/office/2006/activeX" xmlns:r="http://schemas.openxmlformats.org/officeDocument/2006/relationships" ax:classid="{8BD21D40-EC42-11CE-9E0D-00AA006002F3}" ax:persistence="persistStreamInit" r:id="rId1"/>
</file>

<file path=xl/activeX/activeX238.xml><?xml version="1.0" encoding="utf-8"?>
<ax:ocx xmlns:ax="http://schemas.microsoft.com/office/2006/activeX" xmlns:r="http://schemas.openxmlformats.org/officeDocument/2006/relationships" ax:classid="{8BD21D40-EC42-11CE-9E0D-00AA006002F3}" ax:persistence="persistStreamInit" r:id="rId1"/>
</file>

<file path=xl/activeX/activeX239.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40.xml><?xml version="1.0" encoding="utf-8"?>
<ax:ocx xmlns:ax="http://schemas.microsoft.com/office/2006/activeX" xmlns:r="http://schemas.openxmlformats.org/officeDocument/2006/relationships" ax:classid="{8BD21D40-EC42-11CE-9E0D-00AA006002F3}" ax:persistence="persistStreamInit" r:id="rId1"/>
</file>

<file path=xl/activeX/activeX241.xml><?xml version="1.0" encoding="utf-8"?>
<ax:ocx xmlns:ax="http://schemas.microsoft.com/office/2006/activeX" xmlns:r="http://schemas.openxmlformats.org/officeDocument/2006/relationships" ax:classid="{8BD21D40-EC42-11CE-9E0D-00AA006002F3}" ax:persistence="persistStreamInit" r:id="rId1"/>
</file>

<file path=xl/activeX/activeX242.xml><?xml version="1.0" encoding="utf-8"?>
<ax:ocx xmlns:ax="http://schemas.microsoft.com/office/2006/activeX" xmlns:r="http://schemas.openxmlformats.org/officeDocument/2006/relationships" ax:classid="{8BD21D40-EC42-11CE-9E0D-00AA006002F3}" ax:persistence="persistStreamInit" r:id="rId1"/>
</file>

<file path=xl/activeX/activeX243.xml><?xml version="1.0" encoding="utf-8"?>
<ax:ocx xmlns:ax="http://schemas.microsoft.com/office/2006/activeX" xmlns:r="http://schemas.openxmlformats.org/officeDocument/2006/relationships" ax:classid="{8BD21D40-EC42-11CE-9E0D-00AA006002F3}" ax:persistence="persistStreamInit" r:id="rId1"/>
</file>

<file path=xl/activeX/activeX244.xml><?xml version="1.0" encoding="utf-8"?>
<ax:ocx xmlns:ax="http://schemas.microsoft.com/office/2006/activeX" xmlns:r="http://schemas.openxmlformats.org/officeDocument/2006/relationships" ax:classid="{8BD21D40-EC42-11CE-9E0D-00AA006002F3}" ax:persistence="persistStreamInit" r:id="rId1"/>
</file>

<file path=xl/activeX/activeX245.xml><?xml version="1.0" encoding="utf-8"?>
<ax:ocx xmlns:ax="http://schemas.microsoft.com/office/2006/activeX" xmlns:r="http://schemas.openxmlformats.org/officeDocument/2006/relationships" ax:classid="{8BD21D40-EC42-11CE-9E0D-00AA006002F3}" ax:persistence="persistStreamInit" r:id="rId1"/>
</file>

<file path=xl/activeX/activeX246.xml><?xml version="1.0" encoding="utf-8"?>
<ax:ocx xmlns:ax="http://schemas.microsoft.com/office/2006/activeX" xmlns:r="http://schemas.openxmlformats.org/officeDocument/2006/relationships" ax:classid="{8BD21D40-EC42-11CE-9E0D-00AA006002F3}" ax:persistence="persistStreamInit" r:id="rId1"/>
</file>

<file path=xl/activeX/activeX247.xml><?xml version="1.0" encoding="utf-8"?>
<ax:ocx xmlns:ax="http://schemas.microsoft.com/office/2006/activeX" xmlns:r="http://schemas.openxmlformats.org/officeDocument/2006/relationships" ax:classid="{8BD21D40-EC42-11CE-9E0D-00AA006002F3}" ax:persistence="persistStreamInit" r:id="rId1"/>
</file>

<file path=xl/activeX/activeX248.xml><?xml version="1.0" encoding="utf-8"?>
<ax:ocx xmlns:ax="http://schemas.microsoft.com/office/2006/activeX" xmlns:r="http://schemas.openxmlformats.org/officeDocument/2006/relationships" ax:classid="{8BD21D40-EC42-11CE-9E0D-00AA006002F3}" ax:persistence="persistStreamInit" r:id="rId1"/>
</file>

<file path=xl/activeX/activeX249.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50.xml><?xml version="1.0" encoding="utf-8"?>
<ax:ocx xmlns:ax="http://schemas.microsoft.com/office/2006/activeX" xmlns:r="http://schemas.openxmlformats.org/officeDocument/2006/relationships" ax:classid="{8BD21D40-EC42-11CE-9E0D-00AA006002F3}" ax:persistence="persistStreamInit" r:id="rId1"/>
</file>

<file path=xl/activeX/activeX251.xml><?xml version="1.0" encoding="utf-8"?>
<ax:ocx xmlns:ax="http://schemas.microsoft.com/office/2006/activeX" xmlns:r="http://schemas.openxmlformats.org/officeDocument/2006/relationships" ax:classid="{8BD21D40-EC42-11CE-9E0D-00AA006002F3}" ax:persistence="persistStreamInit" r:id="rId1"/>
</file>

<file path=xl/activeX/activeX252.xml><?xml version="1.0" encoding="utf-8"?>
<ax:ocx xmlns:ax="http://schemas.microsoft.com/office/2006/activeX" xmlns:r="http://schemas.openxmlformats.org/officeDocument/2006/relationships" ax:classid="{8BD21D40-EC42-11CE-9E0D-00AA006002F3}" ax:persistence="persistStreamInit" r:id="rId1"/>
</file>

<file path=xl/activeX/activeX253.xml><?xml version="1.0" encoding="utf-8"?>
<ax:ocx xmlns:ax="http://schemas.microsoft.com/office/2006/activeX" xmlns:r="http://schemas.openxmlformats.org/officeDocument/2006/relationships" ax:classid="{8BD21D40-EC42-11CE-9E0D-00AA006002F3}" ax:persistence="persistStreamInit" r:id="rId1"/>
</file>

<file path=xl/activeX/activeX254.xml><?xml version="1.0" encoding="utf-8"?>
<ax:ocx xmlns:ax="http://schemas.microsoft.com/office/2006/activeX" xmlns:r="http://schemas.openxmlformats.org/officeDocument/2006/relationships" ax:classid="{8BD21D40-EC42-11CE-9E0D-00AA006002F3}" ax:persistence="persistStreamInit" r:id="rId1"/>
</file>

<file path=xl/activeX/activeX255.xml><?xml version="1.0" encoding="utf-8"?>
<ax:ocx xmlns:ax="http://schemas.microsoft.com/office/2006/activeX" xmlns:r="http://schemas.openxmlformats.org/officeDocument/2006/relationships" ax:classid="{8BD21D40-EC42-11CE-9E0D-00AA006002F3}" ax:persistence="persistStreamInit" r:id="rId1"/>
</file>

<file path=xl/activeX/activeX256.xml><?xml version="1.0" encoding="utf-8"?>
<ax:ocx xmlns:ax="http://schemas.microsoft.com/office/2006/activeX" xmlns:r="http://schemas.openxmlformats.org/officeDocument/2006/relationships" ax:classid="{8BD21D40-EC42-11CE-9E0D-00AA006002F3}" ax:persistence="persistStreamInit" r:id="rId1"/>
</file>

<file path=xl/activeX/activeX257.xml><?xml version="1.0" encoding="utf-8"?>
<ax:ocx xmlns:ax="http://schemas.microsoft.com/office/2006/activeX" xmlns:r="http://schemas.openxmlformats.org/officeDocument/2006/relationships" ax:classid="{8BD21D40-EC42-11CE-9E0D-00AA006002F3}" ax:persistence="persistStreamInit" r:id="rId1"/>
</file>

<file path=xl/activeX/activeX258.xml><?xml version="1.0" encoding="utf-8"?>
<ax:ocx xmlns:ax="http://schemas.microsoft.com/office/2006/activeX" xmlns:r="http://schemas.openxmlformats.org/officeDocument/2006/relationships" ax:classid="{8BD21D40-EC42-11CE-9E0D-00AA006002F3}" ax:persistence="persistStreamInit" r:id="rId1"/>
</file>

<file path=xl/activeX/activeX259.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60.xml><?xml version="1.0" encoding="utf-8"?>
<ax:ocx xmlns:ax="http://schemas.microsoft.com/office/2006/activeX" xmlns:r="http://schemas.openxmlformats.org/officeDocument/2006/relationships" ax:classid="{8BD21D40-EC42-11CE-9E0D-00AA006002F3}" ax:persistence="persistStreamInit" r:id="rId1"/>
</file>

<file path=xl/activeX/activeX261.xml><?xml version="1.0" encoding="utf-8"?>
<ax:ocx xmlns:ax="http://schemas.microsoft.com/office/2006/activeX" xmlns:r="http://schemas.openxmlformats.org/officeDocument/2006/relationships" ax:classid="{8BD21D40-EC42-11CE-9E0D-00AA006002F3}" ax:persistence="persistStreamInit" r:id="rId1"/>
</file>

<file path=xl/activeX/activeX262.xml><?xml version="1.0" encoding="utf-8"?>
<ax:ocx xmlns:ax="http://schemas.microsoft.com/office/2006/activeX" xmlns:r="http://schemas.openxmlformats.org/officeDocument/2006/relationships" ax:classid="{8BD21D40-EC42-11CE-9E0D-00AA006002F3}" ax:persistence="persistStreamInit" r:id="rId1"/>
</file>

<file path=xl/activeX/activeX263.xml><?xml version="1.0" encoding="utf-8"?>
<ax:ocx xmlns:ax="http://schemas.microsoft.com/office/2006/activeX" xmlns:r="http://schemas.openxmlformats.org/officeDocument/2006/relationships" ax:classid="{8BD21D40-EC42-11CE-9E0D-00AA006002F3}" ax:persistence="persistStreamInit" r:id="rId1"/>
</file>

<file path=xl/activeX/activeX264.xml><?xml version="1.0" encoding="utf-8"?>
<ax:ocx xmlns:ax="http://schemas.microsoft.com/office/2006/activeX" xmlns:r="http://schemas.openxmlformats.org/officeDocument/2006/relationships" ax:classid="{8BD21D40-EC42-11CE-9E0D-00AA006002F3}" ax:persistence="persistStreamInit" r:id="rId1"/>
</file>

<file path=xl/activeX/activeX265.xml><?xml version="1.0" encoding="utf-8"?>
<ax:ocx xmlns:ax="http://schemas.microsoft.com/office/2006/activeX" xmlns:r="http://schemas.openxmlformats.org/officeDocument/2006/relationships" ax:classid="{8BD21D40-EC42-11CE-9E0D-00AA006002F3}" ax:persistence="persistStreamInit" r:id="rId1"/>
</file>

<file path=xl/activeX/activeX266.xml><?xml version="1.0" encoding="utf-8"?>
<ax:ocx xmlns:ax="http://schemas.microsoft.com/office/2006/activeX" xmlns:r="http://schemas.openxmlformats.org/officeDocument/2006/relationships" ax:classid="{8BD21D40-EC42-11CE-9E0D-00AA006002F3}" ax:persistence="persistStreamInit" r:id="rId1"/>
</file>

<file path=xl/activeX/activeX267.xml><?xml version="1.0" encoding="utf-8"?>
<ax:ocx xmlns:ax="http://schemas.microsoft.com/office/2006/activeX" xmlns:r="http://schemas.openxmlformats.org/officeDocument/2006/relationships" ax:classid="{8BD21D40-EC42-11CE-9E0D-00AA006002F3}" ax:persistence="persistStreamInit" r:id="rId1"/>
</file>

<file path=xl/activeX/activeX268.xml><?xml version="1.0" encoding="utf-8"?>
<ax:ocx xmlns:ax="http://schemas.microsoft.com/office/2006/activeX" xmlns:r="http://schemas.openxmlformats.org/officeDocument/2006/relationships" ax:classid="{8BD21D40-EC42-11CE-9E0D-00AA006002F3}" ax:persistence="persistStreamInit" r:id="rId1"/>
</file>

<file path=xl/activeX/activeX269.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70.xml><?xml version="1.0" encoding="utf-8"?>
<ax:ocx xmlns:ax="http://schemas.microsoft.com/office/2006/activeX" xmlns:r="http://schemas.openxmlformats.org/officeDocument/2006/relationships" ax:classid="{8BD21D40-EC42-11CE-9E0D-00AA006002F3}" ax:persistence="persistStreamInit" r:id="rId1"/>
</file>

<file path=xl/activeX/activeX271.xml><?xml version="1.0" encoding="utf-8"?>
<ax:ocx xmlns:ax="http://schemas.microsoft.com/office/2006/activeX" xmlns:r="http://schemas.openxmlformats.org/officeDocument/2006/relationships" ax:classid="{8BD21D40-EC42-11CE-9E0D-00AA006002F3}" ax:persistence="persistStreamInit" r:id="rId1"/>
</file>

<file path=xl/activeX/activeX272.xml><?xml version="1.0" encoding="utf-8"?>
<ax:ocx xmlns:ax="http://schemas.microsoft.com/office/2006/activeX" xmlns:r="http://schemas.openxmlformats.org/officeDocument/2006/relationships" ax:classid="{8BD21D40-EC42-11CE-9E0D-00AA006002F3}" ax:persistence="persistStreamInit" r:id="rId1"/>
</file>

<file path=xl/activeX/activeX273.xml><?xml version="1.0" encoding="utf-8"?>
<ax:ocx xmlns:ax="http://schemas.microsoft.com/office/2006/activeX" xmlns:r="http://schemas.openxmlformats.org/officeDocument/2006/relationships" ax:classid="{8BD21D40-EC42-11CE-9E0D-00AA006002F3}" ax:persistence="persistStreamInit" r:id="rId1"/>
</file>

<file path=xl/activeX/activeX274.xml><?xml version="1.0" encoding="utf-8"?>
<ax:ocx xmlns:ax="http://schemas.microsoft.com/office/2006/activeX" xmlns:r="http://schemas.openxmlformats.org/officeDocument/2006/relationships" ax:classid="{8BD21D40-EC42-11CE-9E0D-00AA006002F3}" ax:persistence="persistStreamInit" r:id="rId1"/>
</file>

<file path=xl/activeX/activeX275.xml><?xml version="1.0" encoding="utf-8"?>
<ax:ocx xmlns:ax="http://schemas.microsoft.com/office/2006/activeX" xmlns:r="http://schemas.openxmlformats.org/officeDocument/2006/relationships" ax:classid="{8BD21D40-EC42-11CE-9E0D-00AA006002F3}" ax:persistence="persistStreamInit" r:id="rId1"/>
</file>

<file path=xl/activeX/activeX276.xml><?xml version="1.0" encoding="utf-8"?>
<ax:ocx xmlns:ax="http://schemas.microsoft.com/office/2006/activeX" xmlns:r="http://schemas.openxmlformats.org/officeDocument/2006/relationships" ax:classid="{8BD21D40-EC42-11CE-9E0D-00AA006002F3}" ax:persistence="persistStreamInit" r:id="rId1"/>
</file>

<file path=xl/activeX/activeX277.xml><?xml version="1.0" encoding="utf-8"?>
<ax:ocx xmlns:ax="http://schemas.microsoft.com/office/2006/activeX" xmlns:r="http://schemas.openxmlformats.org/officeDocument/2006/relationships" ax:classid="{8BD21D40-EC42-11CE-9E0D-00AA006002F3}" ax:persistence="persistStreamInit" r:id="rId1"/>
</file>

<file path=xl/activeX/activeX278.xml><?xml version="1.0" encoding="utf-8"?>
<ax:ocx xmlns:ax="http://schemas.microsoft.com/office/2006/activeX" xmlns:r="http://schemas.openxmlformats.org/officeDocument/2006/relationships" ax:classid="{8BD21D40-EC42-11CE-9E0D-00AA006002F3}" ax:persistence="persistStreamInit" r:id="rId1"/>
</file>

<file path=xl/activeX/activeX279.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80.xml><?xml version="1.0" encoding="utf-8"?>
<ax:ocx xmlns:ax="http://schemas.microsoft.com/office/2006/activeX" xmlns:r="http://schemas.openxmlformats.org/officeDocument/2006/relationships" ax:classid="{8BD21D40-EC42-11CE-9E0D-00AA006002F3}" ax:persistence="persistStreamInit" r:id="rId1"/>
</file>

<file path=xl/activeX/activeX281.xml><?xml version="1.0" encoding="utf-8"?>
<ax:ocx xmlns:ax="http://schemas.microsoft.com/office/2006/activeX" xmlns:r="http://schemas.openxmlformats.org/officeDocument/2006/relationships" ax:classid="{8BD21D40-EC42-11CE-9E0D-00AA006002F3}" ax:persistence="persistStreamInit" r:id="rId1"/>
</file>

<file path=xl/activeX/activeX282.xml><?xml version="1.0" encoding="utf-8"?>
<ax:ocx xmlns:ax="http://schemas.microsoft.com/office/2006/activeX" xmlns:r="http://schemas.openxmlformats.org/officeDocument/2006/relationships" ax:classid="{8BD21D40-EC42-11CE-9E0D-00AA006002F3}" ax:persistence="persistStreamInit" r:id="rId1"/>
</file>

<file path=xl/activeX/activeX283.xml><?xml version="1.0" encoding="utf-8"?>
<ax:ocx xmlns:ax="http://schemas.microsoft.com/office/2006/activeX" xmlns:r="http://schemas.openxmlformats.org/officeDocument/2006/relationships" ax:classid="{8BD21D40-EC42-11CE-9E0D-00AA006002F3}" ax:persistence="persistStreamInit" r:id="rId1"/>
</file>

<file path=xl/activeX/activeX284.xml><?xml version="1.0" encoding="utf-8"?>
<ax:ocx xmlns:ax="http://schemas.microsoft.com/office/2006/activeX" xmlns:r="http://schemas.openxmlformats.org/officeDocument/2006/relationships" ax:classid="{8BD21D40-EC42-11CE-9E0D-00AA006002F3}" ax:persistence="persistStreamInit" r:id="rId1"/>
</file>

<file path=xl/activeX/activeX285.xml><?xml version="1.0" encoding="utf-8"?>
<ax:ocx xmlns:ax="http://schemas.microsoft.com/office/2006/activeX" xmlns:r="http://schemas.openxmlformats.org/officeDocument/2006/relationships" ax:classid="{8BD21D40-EC42-11CE-9E0D-00AA006002F3}" ax:persistence="persistStreamInit" r:id="rId1"/>
</file>

<file path=xl/activeX/activeX286.xml><?xml version="1.0" encoding="utf-8"?>
<ax:ocx xmlns:ax="http://schemas.microsoft.com/office/2006/activeX" xmlns:r="http://schemas.openxmlformats.org/officeDocument/2006/relationships" ax:classid="{8BD21D40-EC42-11CE-9E0D-00AA006002F3}" ax:persistence="persistStreamInit" r:id="rId1"/>
</file>

<file path=xl/activeX/activeX287.xml><?xml version="1.0" encoding="utf-8"?>
<ax:ocx xmlns:ax="http://schemas.microsoft.com/office/2006/activeX" xmlns:r="http://schemas.openxmlformats.org/officeDocument/2006/relationships" ax:classid="{8BD21D40-EC42-11CE-9E0D-00AA006002F3}" ax:persistence="persistStreamInit" r:id="rId1"/>
</file>

<file path=xl/activeX/activeX288.xml><?xml version="1.0" encoding="utf-8"?>
<ax:ocx xmlns:ax="http://schemas.microsoft.com/office/2006/activeX" xmlns:r="http://schemas.openxmlformats.org/officeDocument/2006/relationships" ax:classid="{8BD21D40-EC42-11CE-9E0D-00AA006002F3}" ax:persistence="persistStreamInit" r:id="rId1"/>
</file>

<file path=xl/activeX/activeX289.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290.xml><?xml version="1.0" encoding="utf-8"?>
<ax:ocx xmlns:ax="http://schemas.microsoft.com/office/2006/activeX" xmlns:r="http://schemas.openxmlformats.org/officeDocument/2006/relationships" ax:classid="{8BD21D40-EC42-11CE-9E0D-00AA006002F3}" ax:persistence="persistStreamInit" r:id="rId1"/>
</file>

<file path=xl/activeX/activeX291.xml><?xml version="1.0" encoding="utf-8"?>
<ax:ocx xmlns:ax="http://schemas.microsoft.com/office/2006/activeX" xmlns:r="http://schemas.openxmlformats.org/officeDocument/2006/relationships" ax:classid="{8BD21D40-EC42-11CE-9E0D-00AA006002F3}" ax:persistence="persistStreamInit" r:id="rId1"/>
</file>

<file path=xl/activeX/activeX292.xml><?xml version="1.0" encoding="utf-8"?>
<ax:ocx xmlns:ax="http://schemas.microsoft.com/office/2006/activeX" xmlns:r="http://schemas.openxmlformats.org/officeDocument/2006/relationships" ax:classid="{8BD21D40-EC42-11CE-9E0D-00AA006002F3}" ax:persistence="persistStreamInit" r:id="rId1"/>
</file>

<file path=xl/activeX/activeX293.xml><?xml version="1.0" encoding="utf-8"?>
<ax:ocx xmlns:ax="http://schemas.microsoft.com/office/2006/activeX" xmlns:r="http://schemas.openxmlformats.org/officeDocument/2006/relationships" ax:classid="{8BD21D40-EC42-11CE-9E0D-00AA006002F3}" ax:persistence="persistStreamInit" r:id="rId1"/>
</file>

<file path=xl/activeX/activeX294.xml><?xml version="1.0" encoding="utf-8"?>
<ax:ocx xmlns:ax="http://schemas.microsoft.com/office/2006/activeX" xmlns:r="http://schemas.openxmlformats.org/officeDocument/2006/relationships" ax:classid="{8BD21D40-EC42-11CE-9E0D-00AA006002F3}" ax:persistence="persistStreamInit" r:id="rId1"/>
</file>

<file path=xl/activeX/activeX295.xml><?xml version="1.0" encoding="utf-8"?>
<ax:ocx xmlns:ax="http://schemas.microsoft.com/office/2006/activeX" xmlns:r="http://schemas.openxmlformats.org/officeDocument/2006/relationships" ax:classid="{8BD21D40-EC42-11CE-9E0D-00AA006002F3}" ax:persistence="persistStreamInit" r:id="rId1"/>
</file>

<file path=xl/activeX/activeX296.xml><?xml version="1.0" encoding="utf-8"?>
<ax:ocx xmlns:ax="http://schemas.microsoft.com/office/2006/activeX" xmlns:r="http://schemas.openxmlformats.org/officeDocument/2006/relationships" ax:classid="{8BD21D40-EC42-11CE-9E0D-00AA006002F3}" ax:persistence="persistStreamInit" r:id="rId1"/>
</file>

<file path=xl/activeX/activeX297.xml><?xml version="1.0" encoding="utf-8"?>
<ax:ocx xmlns:ax="http://schemas.microsoft.com/office/2006/activeX" xmlns:r="http://schemas.openxmlformats.org/officeDocument/2006/relationships" ax:classid="{8BD21D40-EC42-11CE-9E0D-00AA006002F3}" ax:persistence="persistStreamInit" r:id="rId1"/>
</file>

<file path=xl/activeX/activeX298.xml><?xml version="1.0" encoding="utf-8"?>
<ax:ocx xmlns:ax="http://schemas.microsoft.com/office/2006/activeX" xmlns:r="http://schemas.openxmlformats.org/officeDocument/2006/relationships" ax:classid="{8BD21D40-EC42-11CE-9E0D-00AA006002F3}" ax:persistence="persistStreamInit" r:id="rId1"/>
</file>

<file path=xl/activeX/activeX29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00.xml><?xml version="1.0" encoding="utf-8"?>
<ax:ocx xmlns:ax="http://schemas.microsoft.com/office/2006/activeX" xmlns:r="http://schemas.openxmlformats.org/officeDocument/2006/relationships" ax:classid="{8BD21D40-EC42-11CE-9E0D-00AA006002F3}" ax:persistence="persistStreamInit" r:id="rId1"/>
</file>

<file path=xl/activeX/activeX301.xml><?xml version="1.0" encoding="utf-8"?>
<ax:ocx xmlns:ax="http://schemas.microsoft.com/office/2006/activeX" xmlns:r="http://schemas.openxmlformats.org/officeDocument/2006/relationships" ax:classid="{8BD21D40-EC42-11CE-9E0D-00AA006002F3}" ax:persistence="persistStreamInit" r:id="rId1"/>
</file>

<file path=xl/activeX/activeX302.xml><?xml version="1.0" encoding="utf-8"?>
<ax:ocx xmlns:ax="http://schemas.microsoft.com/office/2006/activeX" xmlns:r="http://schemas.openxmlformats.org/officeDocument/2006/relationships" ax:classid="{8BD21D40-EC42-11CE-9E0D-00AA006002F3}" ax:persistence="persistStreamInit" r:id="rId1"/>
</file>

<file path=xl/activeX/activeX303.xml><?xml version="1.0" encoding="utf-8"?>
<ax:ocx xmlns:ax="http://schemas.microsoft.com/office/2006/activeX" xmlns:r="http://schemas.openxmlformats.org/officeDocument/2006/relationships" ax:classid="{8BD21D40-EC42-11CE-9E0D-00AA006002F3}" ax:persistence="persistStreamInit" r:id="rId1"/>
</file>

<file path=xl/activeX/activeX304.xml><?xml version="1.0" encoding="utf-8"?>
<ax:ocx xmlns:ax="http://schemas.microsoft.com/office/2006/activeX" xmlns:r="http://schemas.openxmlformats.org/officeDocument/2006/relationships" ax:classid="{8BD21D40-EC42-11CE-9E0D-00AA006002F3}" ax:persistence="persistStreamInit" r:id="rId1"/>
</file>

<file path=xl/activeX/activeX305.xml><?xml version="1.0" encoding="utf-8"?>
<ax:ocx xmlns:ax="http://schemas.microsoft.com/office/2006/activeX" xmlns:r="http://schemas.openxmlformats.org/officeDocument/2006/relationships" ax:classid="{8BD21D40-EC42-11CE-9E0D-00AA006002F3}" ax:persistence="persistStreamInit" r:id="rId1"/>
</file>

<file path=xl/activeX/activeX306.xml><?xml version="1.0" encoding="utf-8"?>
<ax:ocx xmlns:ax="http://schemas.microsoft.com/office/2006/activeX" xmlns:r="http://schemas.openxmlformats.org/officeDocument/2006/relationships" ax:classid="{8BD21D40-EC42-11CE-9E0D-00AA006002F3}" ax:persistence="persistStreamInit" r:id="rId1"/>
</file>

<file path=xl/activeX/activeX307.xml><?xml version="1.0" encoding="utf-8"?>
<ax:ocx xmlns:ax="http://schemas.microsoft.com/office/2006/activeX" xmlns:r="http://schemas.openxmlformats.org/officeDocument/2006/relationships" ax:classid="{8BD21D40-EC42-11CE-9E0D-00AA006002F3}" ax:persistence="persistStreamInit" r:id="rId1"/>
</file>

<file path=xl/activeX/activeX308.xml><?xml version="1.0" encoding="utf-8"?>
<ax:ocx xmlns:ax="http://schemas.microsoft.com/office/2006/activeX" xmlns:r="http://schemas.openxmlformats.org/officeDocument/2006/relationships" ax:classid="{8BD21D40-EC42-11CE-9E0D-00AA006002F3}" ax:persistence="persistStreamInit" r:id="rId1"/>
</file>

<file path=xl/activeX/activeX309.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10.xml><?xml version="1.0" encoding="utf-8"?>
<ax:ocx xmlns:ax="http://schemas.microsoft.com/office/2006/activeX" xmlns:r="http://schemas.openxmlformats.org/officeDocument/2006/relationships" ax:classid="{8BD21D40-EC42-11CE-9E0D-00AA006002F3}" ax:persistence="persistStreamInit" r:id="rId1"/>
</file>

<file path=xl/activeX/activeX311.xml><?xml version="1.0" encoding="utf-8"?>
<ax:ocx xmlns:ax="http://schemas.microsoft.com/office/2006/activeX" xmlns:r="http://schemas.openxmlformats.org/officeDocument/2006/relationships" ax:classid="{8BD21D40-EC42-11CE-9E0D-00AA006002F3}" ax:persistence="persistStreamInit" r:id="rId1"/>
</file>

<file path=xl/activeX/activeX312.xml><?xml version="1.0" encoding="utf-8"?>
<ax:ocx xmlns:ax="http://schemas.microsoft.com/office/2006/activeX" xmlns:r="http://schemas.openxmlformats.org/officeDocument/2006/relationships" ax:classid="{8BD21D40-EC42-11CE-9E0D-00AA006002F3}" ax:persistence="persistStreamInit" r:id="rId1"/>
</file>

<file path=xl/activeX/activeX313.xml><?xml version="1.0" encoding="utf-8"?>
<ax:ocx xmlns:ax="http://schemas.microsoft.com/office/2006/activeX" xmlns:r="http://schemas.openxmlformats.org/officeDocument/2006/relationships" ax:classid="{8BD21D40-EC42-11CE-9E0D-00AA006002F3}" ax:persistence="persistStreamInit" r:id="rId1"/>
</file>

<file path=xl/activeX/activeX314.xml><?xml version="1.0" encoding="utf-8"?>
<ax:ocx xmlns:ax="http://schemas.microsoft.com/office/2006/activeX" xmlns:r="http://schemas.openxmlformats.org/officeDocument/2006/relationships" ax:classid="{8BD21D40-EC42-11CE-9E0D-00AA006002F3}" ax:persistence="persistStreamInit" r:id="rId1"/>
</file>

<file path=xl/activeX/activeX315.xml><?xml version="1.0" encoding="utf-8"?>
<ax:ocx xmlns:ax="http://schemas.microsoft.com/office/2006/activeX" xmlns:r="http://schemas.openxmlformats.org/officeDocument/2006/relationships" ax:classid="{8BD21D40-EC42-11CE-9E0D-00AA006002F3}" ax:persistence="persistStreamInit" r:id="rId1"/>
</file>

<file path=xl/activeX/activeX316.xml><?xml version="1.0" encoding="utf-8"?>
<ax:ocx xmlns:ax="http://schemas.microsoft.com/office/2006/activeX" xmlns:r="http://schemas.openxmlformats.org/officeDocument/2006/relationships" ax:classid="{8BD21D40-EC42-11CE-9E0D-00AA006002F3}" ax:persistence="persistStreamInit" r:id="rId1"/>
</file>

<file path=xl/activeX/activeX317.xml><?xml version="1.0" encoding="utf-8"?>
<ax:ocx xmlns:ax="http://schemas.microsoft.com/office/2006/activeX" xmlns:r="http://schemas.openxmlformats.org/officeDocument/2006/relationships" ax:classid="{8BD21D40-EC42-11CE-9E0D-00AA006002F3}" ax:persistence="persistStreamInit" r:id="rId1"/>
</file>

<file path=xl/activeX/activeX318.xml><?xml version="1.0" encoding="utf-8"?>
<ax:ocx xmlns:ax="http://schemas.microsoft.com/office/2006/activeX" xmlns:r="http://schemas.openxmlformats.org/officeDocument/2006/relationships" ax:classid="{8BD21D40-EC42-11CE-9E0D-00AA006002F3}" ax:persistence="persistStreamInit" r:id="rId1"/>
</file>

<file path=xl/activeX/activeX319.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20.xml><?xml version="1.0" encoding="utf-8"?>
<ax:ocx xmlns:ax="http://schemas.microsoft.com/office/2006/activeX" xmlns:r="http://schemas.openxmlformats.org/officeDocument/2006/relationships" ax:classid="{8BD21D40-EC42-11CE-9E0D-00AA006002F3}" ax:persistence="persistStreamInit" r:id="rId1"/>
</file>

<file path=xl/activeX/activeX321.xml><?xml version="1.0" encoding="utf-8"?>
<ax:ocx xmlns:ax="http://schemas.microsoft.com/office/2006/activeX" xmlns:r="http://schemas.openxmlformats.org/officeDocument/2006/relationships" ax:classid="{8BD21D40-EC42-11CE-9E0D-00AA006002F3}" ax:persistence="persistStreamInit" r:id="rId1"/>
</file>

<file path=xl/activeX/activeX322.xml><?xml version="1.0" encoding="utf-8"?>
<ax:ocx xmlns:ax="http://schemas.microsoft.com/office/2006/activeX" xmlns:r="http://schemas.openxmlformats.org/officeDocument/2006/relationships" ax:classid="{8BD21D40-EC42-11CE-9E0D-00AA006002F3}" ax:persistence="persistStreamInit" r:id="rId1"/>
</file>

<file path=xl/activeX/activeX323.xml><?xml version="1.0" encoding="utf-8"?>
<ax:ocx xmlns:ax="http://schemas.microsoft.com/office/2006/activeX" xmlns:r="http://schemas.openxmlformats.org/officeDocument/2006/relationships" ax:classid="{8BD21D40-EC42-11CE-9E0D-00AA006002F3}" ax:persistence="persistStreamInit" r:id="rId1"/>
</file>

<file path=xl/activeX/activeX324.xml><?xml version="1.0" encoding="utf-8"?>
<ax:ocx xmlns:ax="http://schemas.microsoft.com/office/2006/activeX" xmlns:r="http://schemas.openxmlformats.org/officeDocument/2006/relationships" ax:classid="{8BD21D40-EC42-11CE-9E0D-00AA006002F3}" ax:persistence="persistStreamInit" r:id="rId1"/>
</file>

<file path=xl/activeX/activeX325.xml><?xml version="1.0" encoding="utf-8"?>
<ax:ocx xmlns:ax="http://schemas.microsoft.com/office/2006/activeX" xmlns:r="http://schemas.openxmlformats.org/officeDocument/2006/relationships" ax:classid="{8BD21D40-EC42-11CE-9E0D-00AA006002F3}" ax:persistence="persistStreamInit" r:id="rId1"/>
</file>

<file path=xl/activeX/activeX326.xml><?xml version="1.0" encoding="utf-8"?>
<ax:ocx xmlns:ax="http://schemas.microsoft.com/office/2006/activeX" xmlns:r="http://schemas.openxmlformats.org/officeDocument/2006/relationships" ax:classid="{8BD21D40-EC42-11CE-9E0D-00AA006002F3}" ax:persistence="persistStreamInit" r:id="rId1"/>
</file>

<file path=xl/activeX/activeX327.xml><?xml version="1.0" encoding="utf-8"?>
<ax:ocx xmlns:ax="http://schemas.microsoft.com/office/2006/activeX" xmlns:r="http://schemas.openxmlformats.org/officeDocument/2006/relationships" ax:classid="{8BD21D40-EC42-11CE-9E0D-00AA006002F3}" ax:persistence="persistStreamInit" r:id="rId1"/>
</file>

<file path=xl/activeX/activeX328.xml><?xml version="1.0" encoding="utf-8"?>
<ax:ocx xmlns:ax="http://schemas.microsoft.com/office/2006/activeX" xmlns:r="http://schemas.openxmlformats.org/officeDocument/2006/relationships" ax:classid="{8BD21D40-EC42-11CE-9E0D-00AA006002F3}" ax:persistence="persistStreamInit" r:id="rId1"/>
</file>

<file path=xl/activeX/activeX329.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30.xml><?xml version="1.0" encoding="utf-8"?>
<ax:ocx xmlns:ax="http://schemas.microsoft.com/office/2006/activeX" xmlns:r="http://schemas.openxmlformats.org/officeDocument/2006/relationships" ax:classid="{8BD21D40-EC42-11CE-9E0D-00AA006002F3}" ax:persistence="persistStreamInit" r:id="rId1"/>
</file>

<file path=xl/activeX/activeX331.xml><?xml version="1.0" encoding="utf-8"?>
<ax:ocx xmlns:ax="http://schemas.microsoft.com/office/2006/activeX" xmlns:r="http://schemas.openxmlformats.org/officeDocument/2006/relationships" ax:classid="{8BD21D40-EC42-11CE-9E0D-00AA006002F3}" ax:persistence="persistStreamInit" r:id="rId1"/>
</file>

<file path=xl/activeX/activeX332.xml><?xml version="1.0" encoding="utf-8"?>
<ax:ocx xmlns:ax="http://schemas.microsoft.com/office/2006/activeX" xmlns:r="http://schemas.openxmlformats.org/officeDocument/2006/relationships" ax:classid="{8BD21D40-EC42-11CE-9E0D-00AA006002F3}" ax:persistence="persistStreamInit" r:id="rId1"/>
</file>

<file path=xl/activeX/activeX333.xml><?xml version="1.0" encoding="utf-8"?>
<ax:ocx xmlns:ax="http://schemas.microsoft.com/office/2006/activeX" xmlns:r="http://schemas.openxmlformats.org/officeDocument/2006/relationships" ax:classid="{8BD21D40-EC42-11CE-9E0D-00AA006002F3}" ax:persistence="persistStreamInit" r:id="rId1"/>
</file>

<file path=xl/activeX/activeX334.xml><?xml version="1.0" encoding="utf-8"?>
<ax:ocx xmlns:ax="http://schemas.microsoft.com/office/2006/activeX" xmlns:r="http://schemas.openxmlformats.org/officeDocument/2006/relationships" ax:classid="{8BD21D40-EC42-11CE-9E0D-00AA006002F3}" ax:persistence="persistStreamInit" r:id="rId1"/>
</file>

<file path=xl/activeX/activeX335.xml><?xml version="1.0" encoding="utf-8"?>
<ax:ocx xmlns:ax="http://schemas.microsoft.com/office/2006/activeX" xmlns:r="http://schemas.openxmlformats.org/officeDocument/2006/relationships" ax:classid="{8BD21D40-EC42-11CE-9E0D-00AA006002F3}" ax:persistence="persistStreamInit" r:id="rId1"/>
</file>

<file path=xl/activeX/activeX336.xml><?xml version="1.0" encoding="utf-8"?>
<ax:ocx xmlns:ax="http://schemas.microsoft.com/office/2006/activeX" xmlns:r="http://schemas.openxmlformats.org/officeDocument/2006/relationships" ax:classid="{8BD21D40-EC42-11CE-9E0D-00AA006002F3}" ax:persistence="persistStreamInit" r:id="rId1"/>
</file>

<file path=xl/activeX/activeX337.xml><?xml version="1.0" encoding="utf-8"?>
<ax:ocx xmlns:ax="http://schemas.microsoft.com/office/2006/activeX" xmlns:r="http://schemas.openxmlformats.org/officeDocument/2006/relationships" ax:classid="{8BD21D40-EC42-11CE-9E0D-00AA006002F3}" ax:persistence="persistStreamInit" r:id="rId1"/>
</file>

<file path=xl/activeX/activeX338.xml><?xml version="1.0" encoding="utf-8"?>
<ax:ocx xmlns:ax="http://schemas.microsoft.com/office/2006/activeX" xmlns:r="http://schemas.openxmlformats.org/officeDocument/2006/relationships" ax:classid="{8BD21D40-EC42-11CE-9E0D-00AA006002F3}" ax:persistence="persistStreamInit" r:id="rId1"/>
</file>

<file path=xl/activeX/activeX339.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40.xml><?xml version="1.0" encoding="utf-8"?>
<ax:ocx xmlns:ax="http://schemas.microsoft.com/office/2006/activeX" xmlns:r="http://schemas.openxmlformats.org/officeDocument/2006/relationships" ax:classid="{8BD21D40-EC42-11CE-9E0D-00AA006002F3}" ax:persistence="persistStreamInit" r:id="rId1"/>
</file>

<file path=xl/activeX/activeX341.xml><?xml version="1.0" encoding="utf-8"?>
<ax:ocx xmlns:ax="http://schemas.microsoft.com/office/2006/activeX" xmlns:r="http://schemas.openxmlformats.org/officeDocument/2006/relationships" ax:classid="{8BD21D40-EC42-11CE-9E0D-00AA006002F3}" ax:persistence="persistStreamInit" r:id="rId1"/>
</file>

<file path=xl/activeX/activeX342.xml><?xml version="1.0" encoding="utf-8"?>
<ax:ocx xmlns:ax="http://schemas.microsoft.com/office/2006/activeX" xmlns:r="http://schemas.openxmlformats.org/officeDocument/2006/relationships" ax:classid="{8BD21D40-EC42-11CE-9E0D-00AA006002F3}" ax:persistence="persistStreamInit" r:id="rId1"/>
</file>

<file path=xl/activeX/activeX343.xml><?xml version="1.0" encoding="utf-8"?>
<ax:ocx xmlns:ax="http://schemas.microsoft.com/office/2006/activeX" xmlns:r="http://schemas.openxmlformats.org/officeDocument/2006/relationships" ax:classid="{8BD21D40-EC42-11CE-9E0D-00AA006002F3}" ax:persistence="persistStreamInit" r:id="rId1"/>
</file>

<file path=xl/activeX/activeX344.xml><?xml version="1.0" encoding="utf-8"?>
<ax:ocx xmlns:ax="http://schemas.microsoft.com/office/2006/activeX" xmlns:r="http://schemas.openxmlformats.org/officeDocument/2006/relationships" ax:classid="{8BD21D40-EC42-11CE-9E0D-00AA006002F3}" ax:persistence="persistStreamInit" r:id="rId1"/>
</file>

<file path=xl/activeX/activeX345.xml><?xml version="1.0" encoding="utf-8"?>
<ax:ocx xmlns:ax="http://schemas.microsoft.com/office/2006/activeX" xmlns:r="http://schemas.openxmlformats.org/officeDocument/2006/relationships" ax:classid="{8BD21D40-EC42-11CE-9E0D-00AA006002F3}" ax:persistence="persistStreamInit" r:id="rId1"/>
</file>

<file path=xl/activeX/activeX346.xml><?xml version="1.0" encoding="utf-8"?>
<ax:ocx xmlns:ax="http://schemas.microsoft.com/office/2006/activeX" xmlns:r="http://schemas.openxmlformats.org/officeDocument/2006/relationships" ax:classid="{8BD21D40-EC42-11CE-9E0D-00AA006002F3}" ax:persistence="persistStreamInit" r:id="rId1"/>
</file>

<file path=xl/activeX/activeX347.xml><?xml version="1.0" encoding="utf-8"?>
<ax:ocx xmlns:ax="http://schemas.microsoft.com/office/2006/activeX" xmlns:r="http://schemas.openxmlformats.org/officeDocument/2006/relationships" ax:classid="{8BD21D40-EC42-11CE-9E0D-00AA006002F3}" ax:persistence="persistStreamInit" r:id="rId1"/>
</file>

<file path=xl/activeX/activeX348.xml><?xml version="1.0" encoding="utf-8"?>
<ax:ocx xmlns:ax="http://schemas.microsoft.com/office/2006/activeX" xmlns:r="http://schemas.openxmlformats.org/officeDocument/2006/relationships" ax:classid="{8BD21D40-EC42-11CE-9E0D-00AA006002F3}" ax:persistence="persistStreamInit" r:id="rId1"/>
</file>

<file path=xl/activeX/activeX349.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50.xml><?xml version="1.0" encoding="utf-8"?>
<ax:ocx xmlns:ax="http://schemas.microsoft.com/office/2006/activeX" xmlns:r="http://schemas.openxmlformats.org/officeDocument/2006/relationships" ax:classid="{8BD21D40-EC42-11CE-9E0D-00AA006002F3}" ax:persistence="persistStreamInit" r:id="rId1"/>
</file>

<file path=xl/activeX/activeX351.xml><?xml version="1.0" encoding="utf-8"?>
<ax:ocx xmlns:ax="http://schemas.microsoft.com/office/2006/activeX" xmlns:r="http://schemas.openxmlformats.org/officeDocument/2006/relationships" ax:classid="{8BD21D40-EC42-11CE-9E0D-00AA006002F3}" ax:persistence="persistStreamInit" r:id="rId1"/>
</file>

<file path=xl/activeX/activeX352.xml><?xml version="1.0" encoding="utf-8"?>
<ax:ocx xmlns:ax="http://schemas.microsoft.com/office/2006/activeX" xmlns:r="http://schemas.openxmlformats.org/officeDocument/2006/relationships" ax:classid="{8BD21D40-EC42-11CE-9E0D-00AA006002F3}" ax:persistence="persistStreamInit" r:id="rId1"/>
</file>

<file path=xl/activeX/activeX353.xml><?xml version="1.0" encoding="utf-8"?>
<ax:ocx xmlns:ax="http://schemas.microsoft.com/office/2006/activeX" xmlns:r="http://schemas.openxmlformats.org/officeDocument/2006/relationships" ax:classid="{8BD21D40-EC42-11CE-9E0D-00AA006002F3}" ax:persistence="persistStreamInit" r:id="rId1"/>
</file>

<file path=xl/activeX/activeX354.xml><?xml version="1.0" encoding="utf-8"?>
<ax:ocx xmlns:ax="http://schemas.microsoft.com/office/2006/activeX" xmlns:r="http://schemas.openxmlformats.org/officeDocument/2006/relationships" ax:classid="{8BD21D40-EC42-11CE-9E0D-00AA006002F3}" ax:persistence="persistStreamInit" r:id="rId1"/>
</file>

<file path=xl/activeX/activeX355.xml><?xml version="1.0" encoding="utf-8"?>
<ax:ocx xmlns:ax="http://schemas.microsoft.com/office/2006/activeX" xmlns:r="http://schemas.openxmlformats.org/officeDocument/2006/relationships" ax:classid="{8BD21D40-EC42-11CE-9E0D-00AA006002F3}" ax:persistence="persistStreamInit" r:id="rId1"/>
</file>

<file path=xl/activeX/activeX356.xml><?xml version="1.0" encoding="utf-8"?>
<ax:ocx xmlns:ax="http://schemas.microsoft.com/office/2006/activeX" xmlns:r="http://schemas.openxmlformats.org/officeDocument/2006/relationships" ax:classid="{8BD21D40-EC42-11CE-9E0D-00AA006002F3}" ax:persistence="persistStreamInit" r:id="rId1"/>
</file>

<file path=xl/activeX/activeX357.xml><?xml version="1.0" encoding="utf-8"?>
<ax:ocx xmlns:ax="http://schemas.microsoft.com/office/2006/activeX" xmlns:r="http://schemas.openxmlformats.org/officeDocument/2006/relationships" ax:classid="{8BD21D40-EC42-11CE-9E0D-00AA006002F3}" ax:persistence="persistStreamInit" r:id="rId1"/>
</file>

<file path=xl/activeX/activeX358.xml><?xml version="1.0" encoding="utf-8"?>
<ax:ocx xmlns:ax="http://schemas.microsoft.com/office/2006/activeX" xmlns:r="http://schemas.openxmlformats.org/officeDocument/2006/relationships" ax:classid="{8BD21D40-EC42-11CE-9E0D-00AA006002F3}" ax:persistence="persistStreamInit" r:id="rId1"/>
</file>

<file path=xl/activeX/activeX359.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60.xml><?xml version="1.0" encoding="utf-8"?>
<ax:ocx xmlns:ax="http://schemas.microsoft.com/office/2006/activeX" xmlns:r="http://schemas.openxmlformats.org/officeDocument/2006/relationships" ax:classid="{8BD21D40-EC42-11CE-9E0D-00AA006002F3}" ax:persistence="persistStreamInit" r:id="rId1"/>
</file>

<file path=xl/activeX/activeX361.xml><?xml version="1.0" encoding="utf-8"?>
<ax:ocx xmlns:ax="http://schemas.microsoft.com/office/2006/activeX" xmlns:r="http://schemas.openxmlformats.org/officeDocument/2006/relationships" ax:classid="{8BD21D40-EC42-11CE-9E0D-00AA006002F3}" ax:persistence="persistStreamInit" r:id="rId1"/>
</file>

<file path=xl/activeX/activeX362.xml><?xml version="1.0" encoding="utf-8"?>
<ax:ocx xmlns:ax="http://schemas.microsoft.com/office/2006/activeX" xmlns:r="http://schemas.openxmlformats.org/officeDocument/2006/relationships" ax:classid="{8BD21D40-EC42-11CE-9E0D-00AA006002F3}" ax:persistence="persistStreamInit" r:id="rId1"/>
</file>

<file path=xl/activeX/activeX363.xml><?xml version="1.0" encoding="utf-8"?>
<ax:ocx xmlns:ax="http://schemas.microsoft.com/office/2006/activeX" xmlns:r="http://schemas.openxmlformats.org/officeDocument/2006/relationships" ax:classid="{8BD21D40-EC42-11CE-9E0D-00AA006002F3}" ax:persistence="persistStreamInit" r:id="rId1"/>
</file>

<file path=xl/activeX/activeX364.xml><?xml version="1.0" encoding="utf-8"?>
<ax:ocx xmlns:ax="http://schemas.microsoft.com/office/2006/activeX" xmlns:r="http://schemas.openxmlformats.org/officeDocument/2006/relationships" ax:classid="{8BD21D40-EC42-11CE-9E0D-00AA006002F3}" ax:persistence="persistStreamInit" r:id="rId1"/>
</file>

<file path=xl/activeX/activeX365.xml><?xml version="1.0" encoding="utf-8"?>
<ax:ocx xmlns:ax="http://schemas.microsoft.com/office/2006/activeX" xmlns:r="http://schemas.openxmlformats.org/officeDocument/2006/relationships" ax:classid="{8BD21D40-EC42-11CE-9E0D-00AA006002F3}" ax:persistence="persistStreamInit" r:id="rId1"/>
</file>

<file path=xl/activeX/activeX366.xml><?xml version="1.0" encoding="utf-8"?>
<ax:ocx xmlns:ax="http://schemas.microsoft.com/office/2006/activeX" xmlns:r="http://schemas.openxmlformats.org/officeDocument/2006/relationships" ax:classid="{8BD21D40-EC42-11CE-9E0D-00AA006002F3}" ax:persistence="persistStreamInit" r:id="rId1"/>
</file>

<file path=xl/activeX/activeX367.xml><?xml version="1.0" encoding="utf-8"?>
<ax:ocx xmlns:ax="http://schemas.microsoft.com/office/2006/activeX" xmlns:r="http://schemas.openxmlformats.org/officeDocument/2006/relationships" ax:classid="{8BD21D40-EC42-11CE-9E0D-00AA006002F3}" ax:persistence="persistStreamInit" r:id="rId1"/>
</file>

<file path=xl/activeX/activeX368.xml><?xml version="1.0" encoding="utf-8"?>
<ax:ocx xmlns:ax="http://schemas.microsoft.com/office/2006/activeX" xmlns:r="http://schemas.openxmlformats.org/officeDocument/2006/relationships" ax:classid="{8BD21D40-EC42-11CE-9E0D-00AA006002F3}" ax:persistence="persistStreamInit" r:id="rId1"/>
</file>

<file path=xl/activeX/activeX369.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70.xml><?xml version="1.0" encoding="utf-8"?>
<ax:ocx xmlns:ax="http://schemas.microsoft.com/office/2006/activeX" xmlns:r="http://schemas.openxmlformats.org/officeDocument/2006/relationships" ax:classid="{8BD21D40-EC42-11CE-9E0D-00AA006002F3}" ax:persistence="persistStreamInit" r:id="rId1"/>
</file>

<file path=xl/activeX/activeX371.xml><?xml version="1.0" encoding="utf-8"?>
<ax:ocx xmlns:ax="http://schemas.microsoft.com/office/2006/activeX" xmlns:r="http://schemas.openxmlformats.org/officeDocument/2006/relationships" ax:classid="{8BD21D40-EC42-11CE-9E0D-00AA006002F3}" ax:persistence="persistStreamInit" r:id="rId1"/>
</file>

<file path=xl/activeX/activeX372.xml><?xml version="1.0" encoding="utf-8"?>
<ax:ocx xmlns:ax="http://schemas.microsoft.com/office/2006/activeX" xmlns:r="http://schemas.openxmlformats.org/officeDocument/2006/relationships" ax:classid="{8BD21D40-EC42-11CE-9E0D-00AA006002F3}" ax:persistence="persistStreamInit" r:id="rId1"/>
</file>

<file path=xl/activeX/activeX373.xml><?xml version="1.0" encoding="utf-8"?>
<ax:ocx xmlns:ax="http://schemas.microsoft.com/office/2006/activeX" xmlns:r="http://schemas.openxmlformats.org/officeDocument/2006/relationships" ax:classid="{8BD21D40-EC42-11CE-9E0D-00AA006002F3}" ax:persistence="persistStreamInit" r:id="rId1"/>
</file>

<file path=xl/activeX/activeX374.xml><?xml version="1.0" encoding="utf-8"?>
<ax:ocx xmlns:ax="http://schemas.microsoft.com/office/2006/activeX" xmlns:r="http://schemas.openxmlformats.org/officeDocument/2006/relationships" ax:classid="{8BD21D40-EC42-11CE-9E0D-00AA006002F3}" ax:persistence="persistStreamInit" r:id="rId1"/>
</file>

<file path=xl/activeX/activeX375.xml><?xml version="1.0" encoding="utf-8"?>
<ax:ocx xmlns:ax="http://schemas.microsoft.com/office/2006/activeX" xmlns:r="http://schemas.openxmlformats.org/officeDocument/2006/relationships" ax:classid="{8BD21D40-EC42-11CE-9E0D-00AA006002F3}" ax:persistence="persistStreamInit" r:id="rId1"/>
</file>

<file path=xl/activeX/activeX376.xml><?xml version="1.0" encoding="utf-8"?>
<ax:ocx xmlns:ax="http://schemas.microsoft.com/office/2006/activeX" xmlns:r="http://schemas.openxmlformats.org/officeDocument/2006/relationships" ax:classid="{8BD21D40-EC42-11CE-9E0D-00AA006002F3}" ax:persistence="persistStreamInit" r:id="rId1"/>
</file>

<file path=xl/activeX/activeX377.xml><?xml version="1.0" encoding="utf-8"?>
<ax:ocx xmlns:ax="http://schemas.microsoft.com/office/2006/activeX" xmlns:r="http://schemas.openxmlformats.org/officeDocument/2006/relationships" ax:classid="{4C599241-6926-101B-9992-00000B65C6F9}"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46.xml><?xml version="1.0" encoding="utf-8"?>
<ax:ocx xmlns:ax="http://schemas.microsoft.com/office/2006/activeX" xmlns:r="http://schemas.openxmlformats.org/officeDocument/2006/relationships" ax:classid="{8BD21D4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40-EC42-11CE-9E0D-00AA006002F3}" ax:persistence="persistStreamInit" r:id="rId1"/>
</file>

<file path=xl/activeX/activeX52.xml><?xml version="1.0" encoding="utf-8"?>
<ax:ocx xmlns:ax="http://schemas.microsoft.com/office/2006/activeX" xmlns:r="http://schemas.openxmlformats.org/officeDocument/2006/relationships" ax:classid="{8BD21D40-EC42-11CE-9E0D-00AA006002F3}" ax:persistence="persistStreamInit" r:id="rId1"/>
</file>

<file path=xl/activeX/activeX53.xml><?xml version="1.0" encoding="utf-8"?>
<ax:ocx xmlns:ax="http://schemas.microsoft.com/office/2006/activeX" xmlns:r="http://schemas.openxmlformats.org/officeDocument/2006/relationships" ax:classid="{8BD21D4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40-EC42-11CE-9E0D-00AA006002F3}" ax:persistence="persistStreamInit" r:id="rId1"/>
</file>

<file path=xl/activeX/activeX56.xml><?xml version="1.0" encoding="utf-8"?>
<ax:ocx xmlns:ax="http://schemas.microsoft.com/office/2006/activeX" xmlns:r="http://schemas.openxmlformats.org/officeDocument/2006/relationships" ax:classid="{8BD21D40-EC42-11CE-9E0D-00AA006002F3}" ax:persistence="persistStreamInit" r:id="rId1"/>
</file>

<file path=xl/activeX/activeX57.xml><?xml version="1.0" encoding="utf-8"?>
<ax:ocx xmlns:ax="http://schemas.microsoft.com/office/2006/activeX" xmlns:r="http://schemas.openxmlformats.org/officeDocument/2006/relationships" ax:classid="{8BD21D4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60.xml><?xml version="1.0" encoding="utf-8"?>
<ax:ocx xmlns:ax="http://schemas.microsoft.com/office/2006/activeX" xmlns:r="http://schemas.openxmlformats.org/officeDocument/2006/relationships" ax:classid="{8BD21D40-EC42-11CE-9E0D-00AA006002F3}" ax:persistence="persistStreamInit" r:id="rId1"/>
</file>

<file path=xl/activeX/activeX61.xml><?xml version="1.0" encoding="utf-8"?>
<ax:ocx xmlns:ax="http://schemas.microsoft.com/office/2006/activeX" xmlns:r="http://schemas.openxmlformats.org/officeDocument/2006/relationships" ax:classid="{8BD21D40-EC42-11CE-9E0D-00AA006002F3}" ax:persistence="persistStreamInit" r:id="rId1"/>
</file>

<file path=xl/activeX/activeX62.xml><?xml version="1.0" encoding="utf-8"?>
<ax:ocx xmlns:ax="http://schemas.microsoft.com/office/2006/activeX" xmlns:r="http://schemas.openxmlformats.org/officeDocument/2006/relationships" ax:classid="{8BD21D40-EC42-11CE-9E0D-00AA006002F3}" ax:persistence="persistStreamInit" r:id="rId1"/>
</file>

<file path=xl/activeX/activeX63.xml><?xml version="1.0" encoding="utf-8"?>
<ax:ocx xmlns:ax="http://schemas.microsoft.com/office/2006/activeX" xmlns:r="http://schemas.openxmlformats.org/officeDocument/2006/relationships" ax:classid="{8BD21D40-EC42-11CE-9E0D-00AA006002F3}" ax:persistence="persistStreamInit" r:id="rId1"/>
</file>

<file path=xl/activeX/activeX64.xml><?xml version="1.0" encoding="utf-8"?>
<ax:ocx xmlns:ax="http://schemas.microsoft.com/office/2006/activeX" xmlns:r="http://schemas.openxmlformats.org/officeDocument/2006/relationships" ax:classid="{8BD21D40-EC42-11CE-9E0D-00AA006002F3}" ax:persistence="persistStreamInit" r:id="rId1"/>
</file>

<file path=xl/activeX/activeX65.xml><?xml version="1.0" encoding="utf-8"?>
<ax:ocx xmlns:ax="http://schemas.microsoft.com/office/2006/activeX" xmlns:r="http://schemas.openxmlformats.org/officeDocument/2006/relationships" ax:classid="{8BD21D40-EC42-11CE-9E0D-00AA006002F3}" ax:persistence="persistStreamInit" r:id="rId1"/>
</file>

<file path=xl/activeX/activeX66.xml><?xml version="1.0" encoding="utf-8"?>
<ax:ocx xmlns:ax="http://schemas.microsoft.com/office/2006/activeX" xmlns:r="http://schemas.openxmlformats.org/officeDocument/2006/relationships" ax:classid="{8BD21D40-EC42-11CE-9E0D-00AA006002F3}" ax:persistence="persistStreamInit" r:id="rId1"/>
</file>

<file path=xl/activeX/activeX67.xml><?xml version="1.0" encoding="utf-8"?>
<ax:ocx xmlns:ax="http://schemas.microsoft.com/office/2006/activeX" xmlns:r="http://schemas.openxmlformats.org/officeDocument/2006/relationships" ax:classid="{8BD21D40-EC42-11CE-9E0D-00AA006002F3}"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70.xml><?xml version="1.0" encoding="utf-8"?>
<ax:ocx xmlns:ax="http://schemas.microsoft.com/office/2006/activeX" xmlns:r="http://schemas.openxmlformats.org/officeDocument/2006/relationships" ax:classid="{8BD21D4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40-EC42-11CE-9E0D-00AA006002F3}" ax:persistence="persistStreamInit" r:id="rId1"/>
</file>

<file path=xl/activeX/activeX74.xml><?xml version="1.0" encoding="utf-8"?>
<ax:ocx xmlns:ax="http://schemas.microsoft.com/office/2006/activeX" xmlns:r="http://schemas.openxmlformats.org/officeDocument/2006/relationships" ax:classid="{8BD21D40-EC42-11CE-9E0D-00AA006002F3}" ax:persistence="persistStreamInit" r:id="rId1"/>
</file>

<file path=xl/activeX/activeX75.xml><?xml version="1.0" encoding="utf-8"?>
<ax:ocx xmlns:ax="http://schemas.microsoft.com/office/2006/activeX" xmlns:r="http://schemas.openxmlformats.org/officeDocument/2006/relationships" ax:classid="{8BD21D40-EC42-11CE-9E0D-00AA006002F3}" ax:persistence="persistStreamInit" r:id="rId1"/>
</file>

<file path=xl/activeX/activeX76.xml><?xml version="1.0" encoding="utf-8"?>
<ax:ocx xmlns:ax="http://schemas.microsoft.com/office/2006/activeX" xmlns:r="http://schemas.openxmlformats.org/officeDocument/2006/relationships" ax:classid="{8BD21D40-EC42-11CE-9E0D-00AA006002F3}" ax:persistence="persistStreamInit" r:id="rId1"/>
</file>

<file path=xl/activeX/activeX77.xml><?xml version="1.0" encoding="utf-8"?>
<ax:ocx xmlns:ax="http://schemas.microsoft.com/office/2006/activeX" xmlns:r="http://schemas.openxmlformats.org/officeDocument/2006/relationships" ax:classid="{8BD21D4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80.xml><?xml version="1.0" encoding="utf-8"?>
<ax:ocx xmlns:ax="http://schemas.microsoft.com/office/2006/activeX" xmlns:r="http://schemas.openxmlformats.org/officeDocument/2006/relationships" ax:classid="{8BD21D40-EC42-11CE-9E0D-00AA006002F3}" ax:persistence="persistStreamInit" r:id="rId1"/>
</file>

<file path=xl/activeX/activeX81.xml><?xml version="1.0" encoding="utf-8"?>
<ax:ocx xmlns:ax="http://schemas.microsoft.com/office/2006/activeX" xmlns:r="http://schemas.openxmlformats.org/officeDocument/2006/relationships" ax:classid="{8BD21D40-EC42-11CE-9E0D-00AA006002F3}" ax:persistence="persistStreamInit" r:id="rId1"/>
</file>

<file path=xl/activeX/activeX82.xml><?xml version="1.0" encoding="utf-8"?>
<ax:ocx xmlns:ax="http://schemas.microsoft.com/office/2006/activeX" xmlns:r="http://schemas.openxmlformats.org/officeDocument/2006/relationships" ax:classid="{8BD21D40-EC42-11CE-9E0D-00AA006002F3}" ax:persistence="persistStreamInit" r:id="rId1"/>
</file>

<file path=xl/activeX/activeX83.xml><?xml version="1.0" encoding="utf-8"?>
<ax:ocx xmlns:ax="http://schemas.microsoft.com/office/2006/activeX" xmlns:r="http://schemas.openxmlformats.org/officeDocument/2006/relationships" ax:classid="{8BD21D40-EC42-11CE-9E0D-00AA006002F3}" ax:persistence="persistStreamInit" r:id="rId1"/>
</file>

<file path=xl/activeX/activeX84.xml><?xml version="1.0" encoding="utf-8"?>
<ax:ocx xmlns:ax="http://schemas.microsoft.com/office/2006/activeX" xmlns:r="http://schemas.openxmlformats.org/officeDocument/2006/relationships" ax:classid="{8BD21D40-EC42-11CE-9E0D-00AA006002F3}" ax:persistence="persistStreamInit" r:id="rId1"/>
</file>

<file path=xl/activeX/activeX85.xml><?xml version="1.0" encoding="utf-8"?>
<ax:ocx xmlns:ax="http://schemas.microsoft.com/office/2006/activeX" xmlns:r="http://schemas.openxmlformats.org/officeDocument/2006/relationships" ax:classid="{8BD21D40-EC42-11CE-9E0D-00AA006002F3}" ax:persistence="persistStreamInit" r:id="rId1"/>
</file>

<file path=xl/activeX/activeX86.xml><?xml version="1.0" encoding="utf-8"?>
<ax:ocx xmlns:ax="http://schemas.microsoft.com/office/2006/activeX" xmlns:r="http://schemas.openxmlformats.org/officeDocument/2006/relationships" ax:classid="{8BD21D40-EC42-11CE-9E0D-00AA006002F3}" ax:persistence="persistStreamInit" r:id="rId1"/>
</file>

<file path=xl/activeX/activeX87.xml><?xml version="1.0" encoding="utf-8"?>
<ax:ocx xmlns:ax="http://schemas.microsoft.com/office/2006/activeX" xmlns:r="http://schemas.openxmlformats.org/officeDocument/2006/relationships" ax:classid="{8BD21D40-EC42-11CE-9E0D-00AA006002F3}" ax:persistence="persistStreamInit" r:id="rId1"/>
</file>

<file path=xl/activeX/activeX88.xml><?xml version="1.0" encoding="utf-8"?>
<ax:ocx xmlns:ax="http://schemas.microsoft.com/office/2006/activeX" xmlns:r="http://schemas.openxmlformats.org/officeDocument/2006/relationships" ax:classid="{8BD21D40-EC42-11CE-9E0D-00AA006002F3}" ax:persistence="persistStreamInit" r:id="rId1"/>
</file>

<file path=xl/activeX/activeX89.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activeX/activeX90.xml><?xml version="1.0" encoding="utf-8"?>
<ax:ocx xmlns:ax="http://schemas.microsoft.com/office/2006/activeX" xmlns:r="http://schemas.openxmlformats.org/officeDocument/2006/relationships" ax:classid="{8BD21D40-EC42-11CE-9E0D-00AA006002F3}" ax:persistence="persistStreamInit" r:id="rId1"/>
</file>

<file path=xl/activeX/activeX91.xml><?xml version="1.0" encoding="utf-8"?>
<ax:ocx xmlns:ax="http://schemas.microsoft.com/office/2006/activeX" xmlns:r="http://schemas.openxmlformats.org/officeDocument/2006/relationships" ax:classid="{8BD21D40-EC42-11CE-9E0D-00AA006002F3}" ax:persistence="persistStreamInit" r:id="rId1"/>
</file>

<file path=xl/activeX/activeX92.xml><?xml version="1.0" encoding="utf-8"?>
<ax:ocx xmlns:ax="http://schemas.microsoft.com/office/2006/activeX" xmlns:r="http://schemas.openxmlformats.org/officeDocument/2006/relationships" ax:classid="{8BD21D40-EC42-11CE-9E0D-00AA006002F3}" ax:persistence="persistStreamInit" r:id="rId1"/>
</file>

<file path=xl/activeX/activeX93.xml><?xml version="1.0" encoding="utf-8"?>
<ax:ocx xmlns:ax="http://schemas.microsoft.com/office/2006/activeX" xmlns:r="http://schemas.openxmlformats.org/officeDocument/2006/relationships" ax:classid="{8BD21D40-EC42-11CE-9E0D-00AA006002F3}" ax:persistence="persistStreamInit" r:id="rId1"/>
</file>

<file path=xl/activeX/activeX94.xml><?xml version="1.0" encoding="utf-8"?>
<ax:ocx xmlns:ax="http://schemas.microsoft.com/office/2006/activeX" xmlns:r="http://schemas.openxmlformats.org/officeDocument/2006/relationships" ax:classid="{8BD21D40-EC42-11CE-9E0D-00AA006002F3}" ax:persistence="persistStreamInit" r:id="rId1"/>
</file>

<file path=xl/activeX/activeX95.xml><?xml version="1.0" encoding="utf-8"?>
<ax:ocx xmlns:ax="http://schemas.microsoft.com/office/2006/activeX" xmlns:r="http://schemas.openxmlformats.org/officeDocument/2006/relationships" ax:classid="{8BD21D40-EC42-11CE-9E0D-00AA006002F3}" ax:persistence="persistStreamInit" r:id="rId1"/>
</file>

<file path=xl/activeX/activeX96.xml><?xml version="1.0" encoding="utf-8"?>
<ax:ocx xmlns:ax="http://schemas.microsoft.com/office/2006/activeX" xmlns:r="http://schemas.openxmlformats.org/officeDocument/2006/relationships" ax:classid="{8BD21D40-EC42-11CE-9E0D-00AA006002F3}" ax:persistence="persistStreamInit" r:id="rId1"/>
</file>

<file path=xl/activeX/activeX97.xml><?xml version="1.0" encoding="utf-8"?>
<ax:ocx xmlns:ax="http://schemas.microsoft.com/office/2006/activeX" xmlns:r="http://schemas.openxmlformats.org/officeDocument/2006/relationships" ax:classid="{8BD21D40-EC42-11CE-9E0D-00AA006002F3}" ax:persistence="persistStreamInit" r:id="rId1"/>
</file>

<file path=xl/activeX/activeX98.xml><?xml version="1.0" encoding="utf-8"?>
<ax:ocx xmlns:ax="http://schemas.microsoft.com/office/2006/activeX" xmlns:r="http://schemas.openxmlformats.org/officeDocument/2006/relationships" ax:classid="{8BD21D40-EC42-11CE-9E0D-00AA006002F3}" ax:persistence="persistStreamInit" r:id="rId1"/>
</file>

<file path=xl/activeX/activeX99.xml><?xml version="1.0" encoding="utf-8"?>
<ax:ocx xmlns:ax="http://schemas.microsoft.com/office/2006/activeX" xmlns:r="http://schemas.openxmlformats.org/officeDocument/2006/relationships" ax:classid="{8BD21D4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Meilensteine!$J$28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A6-4C74-BA1C-907605366B1A}"/>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6-4C74-BA1C-907605366B1A}"/>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A6-4C74-BA1C-907605366B1A}"/>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6-4C74-BA1C-907605366B1A}"/>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A6-4C74-BA1C-907605366B1A}"/>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6-4C74-BA1C-907605366B1A}"/>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A6-4C74-BA1C-907605366B1A}"/>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6-4C74-BA1C-907605366B1A}"/>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A6-4C74-BA1C-907605366B1A}"/>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A6-4C74-BA1C-907605366B1A}"/>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A6-4C74-BA1C-907605366B1A}"/>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A6-4C74-BA1C-907605366B1A}"/>
                </c:ext>
              </c:extLst>
            </c:dLbl>
            <c:spPr>
              <a:noFill/>
              <a:ln>
                <a:noFill/>
              </a:ln>
              <a:effectLst/>
            </c:spPr>
            <c:txPr>
              <a:bodyPr vertOverflow="overflow" horzOverflow="overflow" wrap="square" lIns="38100" tIns="19050" rIns="38100" bIns="19050" anchor="ctr">
                <a:noAutofit/>
              </a:bodyPr>
              <a:lstStyle/>
              <a:p>
                <a:pPr>
                  <a:defRPr lang="de-DE" sz="1000" b="0" cap="all" spc="10" baseline="0">
                    <a:solidFill>
                      <a:schemeClr val="tx1"/>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Meilensteine!$C$29:$C$52</c:f>
              <c:strCache>
                <c:ptCount val="4"/>
                <c:pt idx="0">
                  <c:v>Projektstart </c:v>
                </c:pt>
                <c:pt idx="1">
                  <c:v>Vollständige Lieferung</c:v>
                </c:pt>
                <c:pt idx="2">
                  <c:v>BBÜ</c:v>
                </c:pt>
                <c:pt idx="3">
                  <c:v>Abnahme inkl. Kundenfähige Teile</c:v>
                </c:pt>
              </c:strCache>
            </c:strRef>
          </c:cat>
          <c:val>
            <c:numRef>
              <c:f>Meilensteine!$J$29:$J$52</c:f>
              <c:numCache>
                <c:formatCode>General</c:formatCode>
                <c:ptCount val="24"/>
                <c:pt idx="0">
                  <c:v>15</c:v>
                </c:pt>
                <c:pt idx="1">
                  <c:v>15</c:v>
                </c:pt>
                <c:pt idx="2">
                  <c:v>15</c:v>
                </c:pt>
                <c:pt idx="3">
                  <c:v>15</c:v>
                </c:pt>
                <c:pt idx="4">
                  <c:v>15</c:v>
                </c:pt>
                <c:pt idx="5">
                  <c:v>-10</c:v>
                </c:pt>
                <c:pt idx="6">
                  <c:v>10</c:v>
                </c:pt>
                <c:pt idx="7">
                  <c:v>15</c:v>
                </c:pt>
                <c:pt idx="8">
                  <c:v>10</c:v>
                </c:pt>
                <c:pt idx="9">
                  <c:v>15</c:v>
                </c:pt>
                <c:pt idx="10">
                  <c:v>15</c:v>
                </c:pt>
              </c:numCache>
            </c:numRef>
          </c:val>
          <c:extLst>
            <c:ext xmlns:c16="http://schemas.microsoft.com/office/drawing/2014/chart" uri="{C3380CC4-5D6E-409C-BE32-E72D297353CC}">
              <c16:uniqueId val="{0000000C-8DA6-4C74-BA1C-907605366B1A}"/>
            </c:ext>
          </c:extLst>
        </c:ser>
        <c:dLbls>
          <c:showLegendKey val="0"/>
          <c:showVal val="0"/>
          <c:showCatName val="0"/>
          <c:showSerName val="0"/>
          <c:showPercent val="0"/>
          <c:showBubbleSize val="0"/>
        </c:dLbls>
        <c:gapWidth val="150"/>
        <c:overlap val="20"/>
        <c:axId val="-503502528"/>
        <c:axId val="-503503616"/>
      </c:barChart>
      <c:lineChart>
        <c:grouping val="standard"/>
        <c:varyColors val="0"/>
        <c:ser>
          <c:idx val="0"/>
          <c:order val="0"/>
          <c:tx>
            <c:strRef>
              <c:f>Meilensteine!$B$28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Meilensteine!$B$29:$B$52</c:f>
              <c:numCache>
                <c:formatCode>m/d/yyyy</c:formatCode>
                <c:ptCount val="24"/>
                <c:pt idx="0">
                  <c:v>42550</c:v>
                </c:pt>
                <c:pt idx="1">
                  <c:v>42948</c:v>
                </c:pt>
                <c:pt idx="2">
                  <c:v>43069</c:v>
                </c:pt>
                <c:pt idx="3">
                  <c:v>43159</c:v>
                </c:pt>
              </c:numCache>
            </c:numRef>
          </c:cat>
          <c:val>
            <c:numRef>
              <c:f>Meilensteine!$K$29:$K$52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2">
                  <c:v>0</c:v>
                </c:pt>
              </c:numCache>
            </c:numRef>
          </c:val>
          <c:smooth val="1"/>
          <c:extLst>
            <c:ext xmlns:c16="http://schemas.microsoft.com/office/drawing/2014/chart" uri="{C3380CC4-5D6E-409C-BE32-E72D297353CC}">
              <c16:uniqueId val="{0000000D-8DA6-4C74-BA1C-907605366B1A}"/>
            </c:ext>
          </c:extLst>
        </c:ser>
        <c:dLbls>
          <c:showLegendKey val="0"/>
          <c:showVal val="0"/>
          <c:showCatName val="0"/>
          <c:showSerName val="0"/>
          <c:showPercent val="0"/>
          <c:showBubbleSize val="0"/>
        </c:dLbls>
        <c:marker val="1"/>
        <c:smooth val="0"/>
        <c:axId val="-503509888"/>
        <c:axId val="-503508256"/>
      </c:lineChart>
      <c:dateAx>
        <c:axId val="-503509888"/>
        <c:scaling>
          <c:orientation val="minMax"/>
          <c:max val="43159"/>
          <c:min val="42488"/>
        </c:scaling>
        <c:delete val="0"/>
        <c:axPos val="b"/>
        <c:numFmt formatCode="[$-10407]d/mm/yy;@" sourceLinked="0"/>
        <c:majorTickMark val="cross"/>
        <c:minorTickMark val="in"/>
        <c:tickLblPos val="nextTo"/>
        <c:spPr>
          <a:noFill/>
          <a:ln w="15875">
            <a:solidFill>
              <a:schemeClr val="tx1"/>
            </a:solidFill>
            <a:prstDash val="solid"/>
          </a:ln>
        </c:spPr>
        <c:txPr>
          <a:bodyPr/>
          <a:lstStyle/>
          <a:p>
            <a:pPr>
              <a:defRPr lang="de-DE" sz="1100" b="1">
                <a:solidFill>
                  <a:schemeClr val="tx1"/>
                </a:solidFill>
                <a:latin typeface="Verdana" pitchFamily="34" charset="0"/>
                <a:ea typeface="Verdana" pitchFamily="34" charset="0"/>
                <a:cs typeface="Verdana" pitchFamily="34" charset="0"/>
              </a:defRPr>
            </a:pPr>
            <a:endParaRPr lang="de-DE"/>
          </a:p>
        </c:txPr>
        <c:crossAx val="-503508256"/>
        <c:crosses val="autoZero"/>
        <c:auto val="1"/>
        <c:lblOffset val="100"/>
        <c:baseTimeUnit val="days"/>
        <c:majorUnit val="1"/>
        <c:majorTimeUnit val="months"/>
        <c:minorUnit val="7"/>
        <c:minorTimeUnit val="days"/>
      </c:dateAx>
      <c:valAx>
        <c:axId val="-503508256"/>
        <c:scaling>
          <c:orientation val="minMax"/>
        </c:scaling>
        <c:delete val="1"/>
        <c:axPos val="l"/>
        <c:numFmt formatCode="General" sourceLinked="1"/>
        <c:majorTickMark val="out"/>
        <c:minorTickMark val="none"/>
        <c:tickLblPos val="nextTo"/>
        <c:crossAx val="-503509888"/>
        <c:crosses val="autoZero"/>
        <c:crossBetween val="midCat"/>
      </c:valAx>
      <c:valAx>
        <c:axId val="-503503616"/>
        <c:scaling>
          <c:orientation val="minMax"/>
        </c:scaling>
        <c:delete val="1"/>
        <c:axPos val="r"/>
        <c:numFmt formatCode="General" sourceLinked="1"/>
        <c:majorTickMark val="out"/>
        <c:minorTickMark val="none"/>
        <c:tickLblPos val="nextTo"/>
        <c:crossAx val="-503502528"/>
        <c:crosses val="max"/>
        <c:crossBetween val="between"/>
      </c:valAx>
      <c:catAx>
        <c:axId val="-503502528"/>
        <c:scaling>
          <c:orientation val="minMax"/>
        </c:scaling>
        <c:delete val="1"/>
        <c:axPos val="b"/>
        <c:numFmt formatCode="General" sourceLinked="1"/>
        <c:majorTickMark val="out"/>
        <c:minorTickMark val="none"/>
        <c:tickLblPos val="nextTo"/>
        <c:crossAx val="-503503616"/>
        <c:crosses val="autoZero"/>
        <c:auto val="1"/>
        <c:lblAlgn val="ctr"/>
        <c:lblOffset val="100"/>
        <c:noMultiLvlLbl val="0"/>
      </c:catAx>
      <c:spPr>
        <a:noFill/>
        <a:ln w="25400">
          <a:noFill/>
        </a:ln>
      </c:spPr>
    </c:plotArea>
    <c:plotVisOnly val="0"/>
    <c:dispBlanksAs val="gap"/>
    <c:showDLblsOverMax val="0"/>
  </c:chart>
  <c:spPr>
    <a:solidFill>
      <a:srgbClr val="FFFFFF"/>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3.emf"/><Relationship Id="rId3" Type="http://schemas.openxmlformats.org/officeDocument/2006/relationships/image" Target="../media/image6.emf"/><Relationship Id="rId7" Type="http://schemas.openxmlformats.org/officeDocument/2006/relationships/image" Target="../media/image12.emf"/><Relationship Id="rId12" Type="http://schemas.openxmlformats.org/officeDocument/2006/relationships/image" Target="../media/image1.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11.emf"/><Relationship Id="rId11" Type="http://schemas.openxmlformats.org/officeDocument/2006/relationships/image" Target="../media/image14.emf"/><Relationship Id="rId5" Type="http://schemas.openxmlformats.org/officeDocument/2006/relationships/image" Target="../media/image10.emf"/><Relationship Id="rId15" Type="http://schemas.openxmlformats.org/officeDocument/2006/relationships/image" Target="../media/image2.emf"/><Relationship Id="rId10" Type="http://schemas.openxmlformats.org/officeDocument/2006/relationships/image" Target="../media/image4.emf"/><Relationship Id="rId4" Type="http://schemas.openxmlformats.org/officeDocument/2006/relationships/image" Target="../media/image9.emf"/><Relationship Id="rId9" Type="http://schemas.openxmlformats.org/officeDocument/2006/relationships/image" Target="../media/image5.emf"/><Relationship Id="rId14" Type="http://schemas.openxmlformats.org/officeDocument/2006/relationships/image" Target="../media/image1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219075</xdr:colOff>
          <xdr:row>4</xdr:row>
          <xdr:rowOff>38100</xdr:rowOff>
        </xdr:from>
        <xdr:to>
          <xdr:col>5</xdr:col>
          <xdr:colOff>514350</xdr:colOff>
          <xdr:row>5</xdr:row>
          <xdr:rowOff>38100</xdr:rowOff>
        </xdr:to>
        <xdr:sp macro="" textlink="">
          <xdr:nvSpPr>
            <xdr:cNvPr id="334849" name="onHoldSchmid2" hidden="1">
              <a:extLst>
                <a:ext uri="{63B3BB69-23CF-44E3-9099-C40C66FF867C}">
                  <a14:compatExt spid="_x0000_s334849"/>
                </a:ext>
                <a:ext uri="{FF2B5EF4-FFF2-40B4-BE49-F238E27FC236}">
                  <a16:creationId xmlns:a16="http://schemas.microsoft.com/office/drawing/2014/main" id="{00000000-0008-0000-0000-00000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5</xdr:row>
          <xdr:rowOff>257175</xdr:rowOff>
        </xdr:from>
        <xdr:to>
          <xdr:col>5</xdr:col>
          <xdr:colOff>514350</xdr:colOff>
          <xdr:row>6</xdr:row>
          <xdr:rowOff>66675</xdr:rowOff>
        </xdr:to>
        <xdr:sp macro="" textlink="">
          <xdr:nvSpPr>
            <xdr:cNvPr id="334850" name="onHoldSchmid3" hidden="1">
              <a:extLst>
                <a:ext uri="{63B3BB69-23CF-44E3-9099-C40C66FF867C}">
                  <a14:compatExt spid="_x0000_s334850"/>
                </a:ext>
                <a:ext uri="{FF2B5EF4-FFF2-40B4-BE49-F238E27FC236}">
                  <a16:creationId xmlns:a16="http://schemas.microsoft.com/office/drawing/2014/main" id="{00000000-0008-0000-0000-00000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6</xdr:row>
          <xdr:rowOff>238125</xdr:rowOff>
        </xdr:from>
        <xdr:to>
          <xdr:col>5</xdr:col>
          <xdr:colOff>523875</xdr:colOff>
          <xdr:row>7</xdr:row>
          <xdr:rowOff>47625</xdr:rowOff>
        </xdr:to>
        <xdr:sp macro="" textlink="">
          <xdr:nvSpPr>
            <xdr:cNvPr id="334851" name="onHoldSchmid4" hidden="1">
              <a:extLst>
                <a:ext uri="{63B3BB69-23CF-44E3-9099-C40C66FF867C}">
                  <a14:compatExt spid="_x0000_s334851"/>
                </a:ext>
                <a:ext uri="{FF2B5EF4-FFF2-40B4-BE49-F238E27FC236}">
                  <a16:creationId xmlns:a16="http://schemas.microsoft.com/office/drawing/2014/main" id="{00000000-0008-0000-0000-00000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7</xdr:row>
          <xdr:rowOff>9525</xdr:rowOff>
        </xdr:from>
        <xdr:to>
          <xdr:col>5</xdr:col>
          <xdr:colOff>523875</xdr:colOff>
          <xdr:row>8</xdr:row>
          <xdr:rowOff>9525</xdr:rowOff>
        </xdr:to>
        <xdr:sp macro="" textlink="">
          <xdr:nvSpPr>
            <xdr:cNvPr id="334852" name="onHoldSchmid5" hidden="1">
              <a:extLst>
                <a:ext uri="{63B3BB69-23CF-44E3-9099-C40C66FF867C}">
                  <a14:compatExt spid="_x0000_s334852"/>
                </a:ext>
                <a:ext uri="{FF2B5EF4-FFF2-40B4-BE49-F238E27FC236}">
                  <a16:creationId xmlns:a16="http://schemas.microsoft.com/office/drawing/2014/main" id="{00000000-0008-0000-0000-00000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9</xdr:row>
          <xdr:rowOff>9525</xdr:rowOff>
        </xdr:from>
        <xdr:to>
          <xdr:col>5</xdr:col>
          <xdr:colOff>523875</xdr:colOff>
          <xdr:row>10</xdr:row>
          <xdr:rowOff>9525</xdr:rowOff>
        </xdr:to>
        <xdr:sp macro="" textlink="">
          <xdr:nvSpPr>
            <xdr:cNvPr id="334853" name="onHoldSchmid7" hidden="1">
              <a:extLst>
                <a:ext uri="{63B3BB69-23CF-44E3-9099-C40C66FF867C}">
                  <a14:compatExt spid="_x0000_s334853"/>
                </a:ext>
                <a:ext uri="{FF2B5EF4-FFF2-40B4-BE49-F238E27FC236}">
                  <a16:creationId xmlns:a16="http://schemas.microsoft.com/office/drawing/2014/main" id="{00000000-0008-0000-0000-00000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10</xdr:row>
          <xdr:rowOff>28575</xdr:rowOff>
        </xdr:from>
        <xdr:to>
          <xdr:col>5</xdr:col>
          <xdr:colOff>523875</xdr:colOff>
          <xdr:row>11</xdr:row>
          <xdr:rowOff>28575</xdr:rowOff>
        </xdr:to>
        <xdr:sp macro="" textlink="">
          <xdr:nvSpPr>
            <xdr:cNvPr id="334854" name="onHoldSchmid8" hidden="1">
              <a:extLst>
                <a:ext uri="{63B3BB69-23CF-44E3-9099-C40C66FF867C}">
                  <a14:compatExt spid="_x0000_s334854"/>
                </a:ext>
                <a:ext uri="{FF2B5EF4-FFF2-40B4-BE49-F238E27FC236}">
                  <a16:creationId xmlns:a16="http://schemas.microsoft.com/office/drawing/2014/main" id="{00000000-0008-0000-0000-00000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12</xdr:row>
          <xdr:rowOff>28575</xdr:rowOff>
        </xdr:from>
        <xdr:to>
          <xdr:col>5</xdr:col>
          <xdr:colOff>523875</xdr:colOff>
          <xdr:row>13</xdr:row>
          <xdr:rowOff>28575</xdr:rowOff>
        </xdr:to>
        <xdr:sp macro="" textlink="">
          <xdr:nvSpPr>
            <xdr:cNvPr id="334855" name="onHoldSchmid10" hidden="1">
              <a:extLst>
                <a:ext uri="{63B3BB69-23CF-44E3-9099-C40C66FF867C}">
                  <a14:compatExt spid="_x0000_s334855"/>
                </a:ext>
                <a:ext uri="{FF2B5EF4-FFF2-40B4-BE49-F238E27FC236}">
                  <a16:creationId xmlns:a16="http://schemas.microsoft.com/office/drawing/2014/main" id="{00000000-0008-0000-0000-00000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13</xdr:row>
          <xdr:rowOff>0</xdr:rowOff>
        </xdr:from>
        <xdr:to>
          <xdr:col>5</xdr:col>
          <xdr:colOff>523875</xdr:colOff>
          <xdr:row>14</xdr:row>
          <xdr:rowOff>0</xdr:rowOff>
        </xdr:to>
        <xdr:sp macro="" textlink="">
          <xdr:nvSpPr>
            <xdr:cNvPr id="334856" name="CheckBox8" hidden="1">
              <a:extLst>
                <a:ext uri="{63B3BB69-23CF-44E3-9099-C40C66FF867C}">
                  <a14:compatExt spid="_x0000_s334856"/>
                </a:ext>
                <a:ext uri="{FF2B5EF4-FFF2-40B4-BE49-F238E27FC236}">
                  <a16:creationId xmlns:a16="http://schemas.microsoft.com/office/drawing/2014/main" id="{00000000-0008-0000-0000-00000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11</xdr:row>
          <xdr:rowOff>38100</xdr:rowOff>
        </xdr:from>
        <xdr:to>
          <xdr:col>5</xdr:col>
          <xdr:colOff>523875</xdr:colOff>
          <xdr:row>12</xdr:row>
          <xdr:rowOff>38100</xdr:rowOff>
        </xdr:to>
        <xdr:sp macro="" textlink="">
          <xdr:nvSpPr>
            <xdr:cNvPr id="334857" name="CheckBox9" hidden="1">
              <a:extLst>
                <a:ext uri="{63B3BB69-23CF-44E3-9099-C40C66FF867C}">
                  <a14:compatExt spid="_x0000_s334857"/>
                </a:ext>
                <a:ext uri="{FF2B5EF4-FFF2-40B4-BE49-F238E27FC236}">
                  <a16:creationId xmlns:a16="http://schemas.microsoft.com/office/drawing/2014/main" id="{00000000-0008-0000-0000-00000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8</xdr:row>
          <xdr:rowOff>0</xdr:rowOff>
        </xdr:from>
        <xdr:to>
          <xdr:col>5</xdr:col>
          <xdr:colOff>523875</xdr:colOff>
          <xdr:row>9</xdr:row>
          <xdr:rowOff>0</xdr:rowOff>
        </xdr:to>
        <xdr:sp macro="" textlink="">
          <xdr:nvSpPr>
            <xdr:cNvPr id="334858" name="onHoldSchmid6" hidden="1">
              <a:extLst>
                <a:ext uri="{63B3BB69-23CF-44E3-9099-C40C66FF867C}">
                  <a14:compatExt spid="_x0000_s334858"/>
                </a:ext>
                <a:ext uri="{FF2B5EF4-FFF2-40B4-BE49-F238E27FC236}">
                  <a16:creationId xmlns:a16="http://schemas.microsoft.com/office/drawing/2014/main" id="{00000000-0008-0000-0000-00000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14</xdr:row>
          <xdr:rowOff>19050</xdr:rowOff>
        </xdr:from>
        <xdr:to>
          <xdr:col>5</xdr:col>
          <xdr:colOff>533400</xdr:colOff>
          <xdr:row>15</xdr:row>
          <xdr:rowOff>19050</xdr:rowOff>
        </xdr:to>
        <xdr:sp macro="" textlink="">
          <xdr:nvSpPr>
            <xdr:cNvPr id="334859" name="onHoldSchmid12" hidden="1">
              <a:extLst>
                <a:ext uri="{63B3BB69-23CF-44E3-9099-C40C66FF867C}">
                  <a14:compatExt spid="_x0000_s334859"/>
                </a:ext>
                <a:ext uri="{FF2B5EF4-FFF2-40B4-BE49-F238E27FC236}">
                  <a16:creationId xmlns:a16="http://schemas.microsoft.com/office/drawing/2014/main" id="{00000000-0008-0000-0000-00000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15</xdr:row>
          <xdr:rowOff>28575</xdr:rowOff>
        </xdr:from>
        <xdr:to>
          <xdr:col>5</xdr:col>
          <xdr:colOff>533400</xdr:colOff>
          <xdr:row>16</xdr:row>
          <xdr:rowOff>28575</xdr:rowOff>
        </xdr:to>
        <xdr:sp macro="" textlink="">
          <xdr:nvSpPr>
            <xdr:cNvPr id="334860" name="onHoldSchmid13" hidden="1">
              <a:extLst>
                <a:ext uri="{63B3BB69-23CF-44E3-9099-C40C66FF867C}">
                  <a14:compatExt spid="_x0000_s334860"/>
                </a:ext>
                <a:ext uri="{FF2B5EF4-FFF2-40B4-BE49-F238E27FC236}">
                  <a16:creationId xmlns:a16="http://schemas.microsoft.com/office/drawing/2014/main" id="{00000000-0008-0000-0000-00000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16</xdr:row>
          <xdr:rowOff>28575</xdr:rowOff>
        </xdr:from>
        <xdr:to>
          <xdr:col>5</xdr:col>
          <xdr:colOff>542925</xdr:colOff>
          <xdr:row>17</xdr:row>
          <xdr:rowOff>28575</xdr:rowOff>
        </xdr:to>
        <xdr:sp macro="" textlink="">
          <xdr:nvSpPr>
            <xdr:cNvPr id="334861" name="onHoldSchmid14" hidden="1">
              <a:extLst>
                <a:ext uri="{63B3BB69-23CF-44E3-9099-C40C66FF867C}">
                  <a14:compatExt spid="_x0000_s334861"/>
                </a:ext>
                <a:ext uri="{FF2B5EF4-FFF2-40B4-BE49-F238E27FC236}">
                  <a16:creationId xmlns:a16="http://schemas.microsoft.com/office/drawing/2014/main" id="{00000000-0008-0000-0000-00000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17</xdr:row>
          <xdr:rowOff>28575</xdr:rowOff>
        </xdr:from>
        <xdr:to>
          <xdr:col>5</xdr:col>
          <xdr:colOff>542925</xdr:colOff>
          <xdr:row>18</xdr:row>
          <xdr:rowOff>28575</xdr:rowOff>
        </xdr:to>
        <xdr:sp macro="" textlink="">
          <xdr:nvSpPr>
            <xdr:cNvPr id="334862" name="onHoldSchmid15" hidden="1">
              <a:extLst>
                <a:ext uri="{63B3BB69-23CF-44E3-9099-C40C66FF867C}">
                  <a14:compatExt spid="_x0000_s334862"/>
                </a:ext>
                <a:ext uri="{FF2B5EF4-FFF2-40B4-BE49-F238E27FC236}">
                  <a16:creationId xmlns:a16="http://schemas.microsoft.com/office/drawing/2014/main" id="{00000000-0008-0000-0000-00000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18</xdr:row>
          <xdr:rowOff>38100</xdr:rowOff>
        </xdr:from>
        <xdr:to>
          <xdr:col>5</xdr:col>
          <xdr:colOff>552450</xdr:colOff>
          <xdr:row>19</xdr:row>
          <xdr:rowOff>38100</xdr:rowOff>
        </xdr:to>
        <xdr:sp macro="" textlink="">
          <xdr:nvSpPr>
            <xdr:cNvPr id="334863" name="onHoldSchmid16" hidden="1">
              <a:extLst>
                <a:ext uri="{63B3BB69-23CF-44E3-9099-C40C66FF867C}">
                  <a14:compatExt spid="_x0000_s334863"/>
                </a:ext>
                <a:ext uri="{FF2B5EF4-FFF2-40B4-BE49-F238E27FC236}">
                  <a16:creationId xmlns:a16="http://schemas.microsoft.com/office/drawing/2014/main" id="{00000000-0008-0000-0000-00000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19</xdr:row>
          <xdr:rowOff>47625</xdr:rowOff>
        </xdr:from>
        <xdr:to>
          <xdr:col>5</xdr:col>
          <xdr:colOff>552450</xdr:colOff>
          <xdr:row>20</xdr:row>
          <xdr:rowOff>47625</xdr:rowOff>
        </xdr:to>
        <xdr:sp macro="" textlink="">
          <xdr:nvSpPr>
            <xdr:cNvPr id="334864" name="onHoldSchmid17" hidden="1">
              <a:extLst>
                <a:ext uri="{63B3BB69-23CF-44E3-9099-C40C66FF867C}">
                  <a14:compatExt spid="_x0000_s334864"/>
                </a:ext>
                <a:ext uri="{FF2B5EF4-FFF2-40B4-BE49-F238E27FC236}">
                  <a16:creationId xmlns:a16="http://schemas.microsoft.com/office/drawing/2014/main" id="{00000000-0008-0000-0000-00001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20</xdr:row>
          <xdr:rowOff>38100</xdr:rowOff>
        </xdr:from>
        <xdr:to>
          <xdr:col>5</xdr:col>
          <xdr:colOff>552450</xdr:colOff>
          <xdr:row>21</xdr:row>
          <xdr:rowOff>38100</xdr:rowOff>
        </xdr:to>
        <xdr:sp macro="" textlink="">
          <xdr:nvSpPr>
            <xdr:cNvPr id="334865" name="onHoldSchmid18" hidden="1">
              <a:extLst>
                <a:ext uri="{63B3BB69-23CF-44E3-9099-C40C66FF867C}">
                  <a14:compatExt spid="_x0000_s334865"/>
                </a:ext>
                <a:ext uri="{FF2B5EF4-FFF2-40B4-BE49-F238E27FC236}">
                  <a16:creationId xmlns:a16="http://schemas.microsoft.com/office/drawing/2014/main" id="{00000000-0008-0000-0000-00001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21</xdr:row>
          <xdr:rowOff>38100</xdr:rowOff>
        </xdr:from>
        <xdr:to>
          <xdr:col>5</xdr:col>
          <xdr:colOff>552450</xdr:colOff>
          <xdr:row>22</xdr:row>
          <xdr:rowOff>38100</xdr:rowOff>
        </xdr:to>
        <xdr:sp macro="" textlink="">
          <xdr:nvSpPr>
            <xdr:cNvPr id="334866" name="onHoldSchmid19" hidden="1">
              <a:extLst>
                <a:ext uri="{63B3BB69-23CF-44E3-9099-C40C66FF867C}">
                  <a14:compatExt spid="_x0000_s334866"/>
                </a:ext>
                <a:ext uri="{FF2B5EF4-FFF2-40B4-BE49-F238E27FC236}">
                  <a16:creationId xmlns:a16="http://schemas.microsoft.com/office/drawing/2014/main" id="{00000000-0008-0000-0000-00001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22</xdr:row>
          <xdr:rowOff>19050</xdr:rowOff>
        </xdr:from>
        <xdr:to>
          <xdr:col>5</xdr:col>
          <xdr:colOff>552450</xdr:colOff>
          <xdr:row>23</xdr:row>
          <xdr:rowOff>19050</xdr:rowOff>
        </xdr:to>
        <xdr:sp macro="" textlink="">
          <xdr:nvSpPr>
            <xdr:cNvPr id="334867" name="onHoldSchmid20" hidden="1">
              <a:extLst>
                <a:ext uri="{63B3BB69-23CF-44E3-9099-C40C66FF867C}">
                  <a14:compatExt spid="_x0000_s334867"/>
                </a:ext>
                <a:ext uri="{FF2B5EF4-FFF2-40B4-BE49-F238E27FC236}">
                  <a16:creationId xmlns:a16="http://schemas.microsoft.com/office/drawing/2014/main" id="{00000000-0008-0000-0000-00001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23</xdr:row>
          <xdr:rowOff>28575</xdr:rowOff>
        </xdr:from>
        <xdr:to>
          <xdr:col>5</xdr:col>
          <xdr:colOff>552450</xdr:colOff>
          <xdr:row>24</xdr:row>
          <xdr:rowOff>28575</xdr:rowOff>
        </xdr:to>
        <xdr:sp macro="" textlink="">
          <xdr:nvSpPr>
            <xdr:cNvPr id="334868" name="onHoldSchmid21" hidden="1">
              <a:extLst>
                <a:ext uri="{63B3BB69-23CF-44E3-9099-C40C66FF867C}">
                  <a14:compatExt spid="_x0000_s334868"/>
                </a:ext>
                <a:ext uri="{FF2B5EF4-FFF2-40B4-BE49-F238E27FC236}">
                  <a16:creationId xmlns:a16="http://schemas.microsoft.com/office/drawing/2014/main" id="{00000000-0008-0000-0000-00001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24</xdr:row>
          <xdr:rowOff>47625</xdr:rowOff>
        </xdr:from>
        <xdr:to>
          <xdr:col>5</xdr:col>
          <xdr:colOff>561975</xdr:colOff>
          <xdr:row>25</xdr:row>
          <xdr:rowOff>47625</xdr:rowOff>
        </xdr:to>
        <xdr:sp macro="" textlink="">
          <xdr:nvSpPr>
            <xdr:cNvPr id="334869" name="onHoldSchmid22" hidden="1">
              <a:extLst>
                <a:ext uri="{63B3BB69-23CF-44E3-9099-C40C66FF867C}">
                  <a14:compatExt spid="_x0000_s334869"/>
                </a:ext>
                <a:ext uri="{FF2B5EF4-FFF2-40B4-BE49-F238E27FC236}">
                  <a16:creationId xmlns:a16="http://schemas.microsoft.com/office/drawing/2014/main" id="{00000000-0008-0000-0000-00001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25</xdr:row>
          <xdr:rowOff>47625</xdr:rowOff>
        </xdr:from>
        <xdr:to>
          <xdr:col>5</xdr:col>
          <xdr:colOff>561975</xdr:colOff>
          <xdr:row>26</xdr:row>
          <xdr:rowOff>47625</xdr:rowOff>
        </xdr:to>
        <xdr:sp macro="" textlink="">
          <xdr:nvSpPr>
            <xdr:cNvPr id="334870" name="CheckBox22" hidden="1">
              <a:extLst>
                <a:ext uri="{63B3BB69-23CF-44E3-9099-C40C66FF867C}">
                  <a14:compatExt spid="_x0000_s334870"/>
                </a:ext>
                <a:ext uri="{FF2B5EF4-FFF2-40B4-BE49-F238E27FC236}">
                  <a16:creationId xmlns:a16="http://schemas.microsoft.com/office/drawing/2014/main" id="{00000000-0008-0000-0000-00001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26</xdr:row>
          <xdr:rowOff>38100</xdr:rowOff>
        </xdr:from>
        <xdr:to>
          <xdr:col>5</xdr:col>
          <xdr:colOff>561975</xdr:colOff>
          <xdr:row>27</xdr:row>
          <xdr:rowOff>38100</xdr:rowOff>
        </xdr:to>
        <xdr:sp macro="" textlink="">
          <xdr:nvSpPr>
            <xdr:cNvPr id="334871" name="onHoldSchmid24" hidden="1">
              <a:extLst>
                <a:ext uri="{63B3BB69-23CF-44E3-9099-C40C66FF867C}">
                  <a14:compatExt spid="_x0000_s334871"/>
                </a:ext>
                <a:ext uri="{FF2B5EF4-FFF2-40B4-BE49-F238E27FC236}">
                  <a16:creationId xmlns:a16="http://schemas.microsoft.com/office/drawing/2014/main" id="{00000000-0008-0000-0000-00001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27</xdr:row>
          <xdr:rowOff>57150</xdr:rowOff>
        </xdr:from>
        <xdr:to>
          <xdr:col>5</xdr:col>
          <xdr:colOff>571500</xdr:colOff>
          <xdr:row>28</xdr:row>
          <xdr:rowOff>57150</xdr:rowOff>
        </xdr:to>
        <xdr:sp macro="" textlink="">
          <xdr:nvSpPr>
            <xdr:cNvPr id="334872" name="CheckBox24" hidden="1">
              <a:extLst>
                <a:ext uri="{63B3BB69-23CF-44E3-9099-C40C66FF867C}">
                  <a14:compatExt spid="_x0000_s334872"/>
                </a:ext>
                <a:ext uri="{FF2B5EF4-FFF2-40B4-BE49-F238E27FC236}">
                  <a16:creationId xmlns:a16="http://schemas.microsoft.com/office/drawing/2014/main" id="{00000000-0008-0000-0000-00001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28</xdr:row>
          <xdr:rowOff>38100</xdr:rowOff>
        </xdr:from>
        <xdr:to>
          <xdr:col>5</xdr:col>
          <xdr:colOff>571500</xdr:colOff>
          <xdr:row>29</xdr:row>
          <xdr:rowOff>38100</xdr:rowOff>
        </xdr:to>
        <xdr:sp macro="" textlink="">
          <xdr:nvSpPr>
            <xdr:cNvPr id="334873" name="onHoldSchmid26" hidden="1">
              <a:extLst>
                <a:ext uri="{63B3BB69-23CF-44E3-9099-C40C66FF867C}">
                  <a14:compatExt spid="_x0000_s334873"/>
                </a:ext>
                <a:ext uri="{FF2B5EF4-FFF2-40B4-BE49-F238E27FC236}">
                  <a16:creationId xmlns:a16="http://schemas.microsoft.com/office/drawing/2014/main" id="{00000000-0008-0000-0000-00001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29</xdr:row>
          <xdr:rowOff>19050</xdr:rowOff>
        </xdr:from>
        <xdr:to>
          <xdr:col>5</xdr:col>
          <xdr:colOff>571500</xdr:colOff>
          <xdr:row>30</xdr:row>
          <xdr:rowOff>19050</xdr:rowOff>
        </xdr:to>
        <xdr:sp macro="" textlink="">
          <xdr:nvSpPr>
            <xdr:cNvPr id="334874" name="onHoldSchmid27" hidden="1">
              <a:extLst>
                <a:ext uri="{63B3BB69-23CF-44E3-9099-C40C66FF867C}">
                  <a14:compatExt spid="_x0000_s334874"/>
                </a:ext>
                <a:ext uri="{FF2B5EF4-FFF2-40B4-BE49-F238E27FC236}">
                  <a16:creationId xmlns:a16="http://schemas.microsoft.com/office/drawing/2014/main" id="{00000000-0008-0000-0000-00001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30</xdr:row>
          <xdr:rowOff>19050</xdr:rowOff>
        </xdr:from>
        <xdr:to>
          <xdr:col>5</xdr:col>
          <xdr:colOff>571500</xdr:colOff>
          <xdr:row>31</xdr:row>
          <xdr:rowOff>19050</xdr:rowOff>
        </xdr:to>
        <xdr:sp macro="" textlink="">
          <xdr:nvSpPr>
            <xdr:cNvPr id="334875" name="onHoldSchmid28" hidden="1">
              <a:extLst>
                <a:ext uri="{63B3BB69-23CF-44E3-9099-C40C66FF867C}">
                  <a14:compatExt spid="_x0000_s334875"/>
                </a:ext>
                <a:ext uri="{FF2B5EF4-FFF2-40B4-BE49-F238E27FC236}">
                  <a16:creationId xmlns:a16="http://schemas.microsoft.com/office/drawing/2014/main" id="{00000000-0008-0000-0000-00001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31</xdr:row>
          <xdr:rowOff>19050</xdr:rowOff>
        </xdr:from>
        <xdr:to>
          <xdr:col>5</xdr:col>
          <xdr:colOff>571500</xdr:colOff>
          <xdr:row>32</xdr:row>
          <xdr:rowOff>19050</xdr:rowOff>
        </xdr:to>
        <xdr:sp macro="" textlink="">
          <xdr:nvSpPr>
            <xdr:cNvPr id="334876" name="onHoldSchmid29" hidden="1">
              <a:extLst>
                <a:ext uri="{63B3BB69-23CF-44E3-9099-C40C66FF867C}">
                  <a14:compatExt spid="_x0000_s334876"/>
                </a:ext>
                <a:ext uri="{FF2B5EF4-FFF2-40B4-BE49-F238E27FC236}">
                  <a16:creationId xmlns:a16="http://schemas.microsoft.com/office/drawing/2014/main" id="{00000000-0008-0000-0000-00001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19050</xdr:rowOff>
        </xdr:from>
        <xdr:to>
          <xdr:col>5</xdr:col>
          <xdr:colOff>571500</xdr:colOff>
          <xdr:row>33</xdr:row>
          <xdr:rowOff>19050</xdr:rowOff>
        </xdr:to>
        <xdr:sp macro="" textlink="">
          <xdr:nvSpPr>
            <xdr:cNvPr id="334877" name="onHoldSchmid30" hidden="1">
              <a:extLst>
                <a:ext uri="{63B3BB69-23CF-44E3-9099-C40C66FF867C}">
                  <a14:compatExt spid="_x0000_s334877"/>
                </a:ext>
                <a:ext uri="{FF2B5EF4-FFF2-40B4-BE49-F238E27FC236}">
                  <a16:creationId xmlns:a16="http://schemas.microsoft.com/office/drawing/2014/main" id="{00000000-0008-0000-0000-00001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33</xdr:row>
          <xdr:rowOff>38100</xdr:rowOff>
        </xdr:from>
        <xdr:to>
          <xdr:col>5</xdr:col>
          <xdr:colOff>571500</xdr:colOff>
          <xdr:row>34</xdr:row>
          <xdr:rowOff>38100</xdr:rowOff>
        </xdr:to>
        <xdr:sp macro="" textlink="">
          <xdr:nvSpPr>
            <xdr:cNvPr id="334878" name="onHoldSchmid31" hidden="1">
              <a:extLst>
                <a:ext uri="{63B3BB69-23CF-44E3-9099-C40C66FF867C}">
                  <a14:compatExt spid="_x0000_s334878"/>
                </a:ext>
                <a:ext uri="{FF2B5EF4-FFF2-40B4-BE49-F238E27FC236}">
                  <a16:creationId xmlns:a16="http://schemas.microsoft.com/office/drawing/2014/main" id="{00000000-0008-0000-0000-00001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34</xdr:row>
          <xdr:rowOff>38100</xdr:rowOff>
        </xdr:from>
        <xdr:to>
          <xdr:col>5</xdr:col>
          <xdr:colOff>571500</xdr:colOff>
          <xdr:row>35</xdr:row>
          <xdr:rowOff>38100</xdr:rowOff>
        </xdr:to>
        <xdr:sp macro="" textlink="">
          <xdr:nvSpPr>
            <xdr:cNvPr id="334879" name="onHoldSchmid32" hidden="1">
              <a:extLst>
                <a:ext uri="{63B3BB69-23CF-44E3-9099-C40C66FF867C}">
                  <a14:compatExt spid="_x0000_s334879"/>
                </a:ext>
                <a:ext uri="{FF2B5EF4-FFF2-40B4-BE49-F238E27FC236}">
                  <a16:creationId xmlns:a16="http://schemas.microsoft.com/office/drawing/2014/main" id="{00000000-0008-0000-0000-00001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35</xdr:row>
          <xdr:rowOff>38100</xdr:rowOff>
        </xdr:from>
        <xdr:to>
          <xdr:col>5</xdr:col>
          <xdr:colOff>571500</xdr:colOff>
          <xdr:row>36</xdr:row>
          <xdr:rowOff>38100</xdr:rowOff>
        </xdr:to>
        <xdr:sp macro="" textlink="">
          <xdr:nvSpPr>
            <xdr:cNvPr id="334880" name="onHoldSchmid33" hidden="1">
              <a:extLst>
                <a:ext uri="{63B3BB69-23CF-44E3-9099-C40C66FF867C}">
                  <a14:compatExt spid="_x0000_s334880"/>
                </a:ext>
                <a:ext uri="{FF2B5EF4-FFF2-40B4-BE49-F238E27FC236}">
                  <a16:creationId xmlns:a16="http://schemas.microsoft.com/office/drawing/2014/main" id="{00000000-0008-0000-0000-00002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36</xdr:row>
          <xdr:rowOff>47625</xdr:rowOff>
        </xdr:from>
        <xdr:to>
          <xdr:col>5</xdr:col>
          <xdr:colOff>571500</xdr:colOff>
          <xdr:row>37</xdr:row>
          <xdr:rowOff>47625</xdr:rowOff>
        </xdr:to>
        <xdr:sp macro="" textlink="">
          <xdr:nvSpPr>
            <xdr:cNvPr id="334881" name="onHoldSchmid34" hidden="1">
              <a:extLst>
                <a:ext uri="{63B3BB69-23CF-44E3-9099-C40C66FF867C}">
                  <a14:compatExt spid="_x0000_s334881"/>
                </a:ext>
                <a:ext uri="{FF2B5EF4-FFF2-40B4-BE49-F238E27FC236}">
                  <a16:creationId xmlns:a16="http://schemas.microsoft.com/office/drawing/2014/main" id="{00000000-0008-0000-0000-00002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37</xdr:row>
          <xdr:rowOff>47625</xdr:rowOff>
        </xdr:from>
        <xdr:to>
          <xdr:col>5</xdr:col>
          <xdr:colOff>571500</xdr:colOff>
          <xdr:row>38</xdr:row>
          <xdr:rowOff>47625</xdr:rowOff>
        </xdr:to>
        <xdr:sp macro="" textlink="">
          <xdr:nvSpPr>
            <xdr:cNvPr id="334882" name="onHoldSchmid35" hidden="1">
              <a:extLst>
                <a:ext uri="{63B3BB69-23CF-44E3-9099-C40C66FF867C}">
                  <a14:compatExt spid="_x0000_s334882"/>
                </a:ext>
                <a:ext uri="{FF2B5EF4-FFF2-40B4-BE49-F238E27FC236}">
                  <a16:creationId xmlns:a16="http://schemas.microsoft.com/office/drawing/2014/main" id="{00000000-0008-0000-0000-00002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38</xdr:row>
          <xdr:rowOff>38100</xdr:rowOff>
        </xdr:from>
        <xdr:to>
          <xdr:col>5</xdr:col>
          <xdr:colOff>571500</xdr:colOff>
          <xdr:row>39</xdr:row>
          <xdr:rowOff>38100</xdr:rowOff>
        </xdr:to>
        <xdr:sp macro="" textlink="">
          <xdr:nvSpPr>
            <xdr:cNvPr id="334883" name="onHoldSchmid36" hidden="1">
              <a:extLst>
                <a:ext uri="{63B3BB69-23CF-44E3-9099-C40C66FF867C}">
                  <a14:compatExt spid="_x0000_s334883"/>
                </a:ext>
                <a:ext uri="{FF2B5EF4-FFF2-40B4-BE49-F238E27FC236}">
                  <a16:creationId xmlns:a16="http://schemas.microsoft.com/office/drawing/2014/main" id="{00000000-0008-0000-0000-00002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39</xdr:row>
          <xdr:rowOff>38100</xdr:rowOff>
        </xdr:from>
        <xdr:to>
          <xdr:col>5</xdr:col>
          <xdr:colOff>571500</xdr:colOff>
          <xdr:row>40</xdr:row>
          <xdr:rowOff>38100</xdr:rowOff>
        </xdr:to>
        <xdr:sp macro="" textlink="">
          <xdr:nvSpPr>
            <xdr:cNvPr id="334884" name="onHoldSchmid37" hidden="1">
              <a:extLst>
                <a:ext uri="{63B3BB69-23CF-44E3-9099-C40C66FF867C}">
                  <a14:compatExt spid="_x0000_s334884"/>
                </a:ext>
                <a:ext uri="{FF2B5EF4-FFF2-40B4-BE49-F238E27FC236}">
                  <a16:creationId xmlns:a16="http://schemas.microsoft.com/office/drawing/2014/main" id="{00000000-0008-0000-0000-00002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40</xdr:row>
          <xdr:rowOff>38100</xdr:rowOff>
        </xdr:from>
        <xdr:to>
          <xdr:col>5</xdr:col>
          <xdr:colOff>571500</xdr:colOff>
          <xdr:row>41</xdr:row>
          <xdr:rowOff>38100</xdr:rowOff>
        </xdr:to>
        <xdr:sp macro="" textlink="">
          <xdr:nvSpPr>
            <xdr:cNvPr id="334885" name="onHoldSchmid38" hidden="1">
              <a:extLst>
                <a:ext uri="{63B3BB69-23CF-44E3-9099-C40C66FF867C}">
                  <a14:compatExt spid="_x0000_s334885"/>
                </a:ext>
                <a:ext uri="{FF2B5EF4-FFF2-40B4-BE49-F238E27FC236}">
                  <a16:creationId xmlns:a16="http://schemas.microsoft.com/office/drawing/2014/main" id="{00000000-0008-0000-0000-00002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41</xdr:row>
          <xdr:rowOff>28575</xdr:rowOff>
        </xdr:from>
        <xdr:to>
          <xdr:col>5</xdr:col>
          <xdr:colOff>571500</xdr:colOff>
          <xdr:row>42</xdr:row>
          <xdr:rowOff>28575</xdr:rowOff>
        </xdr:to>
        <xdr:sp macro="" textlink="">
          <xdr:nvSpPr>
            <xdr:cNvPr id="334886" name="onHoldSchmid39" hidden="1">
              <a:extLst>
                <a:ext uri="{63B3BB69-23CF-44E3-9099-C40C66FF867C}">
                  <a14:compatExt spid="_x0000_s334886"/>
                </a:ext>
                <a:ext uri="{FF2B5EF4-FFF2-40B4-BE49-F238E27FC236}">
                  <a16:creationId xmlns:a16="http://schemas.microsoft.com/office/drawing/2014/main" id="{00000000-0008-0000-0000-00002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42</xdr:row>
          <xdr:rowOff>19050</xdr:rowOff>
        </xdr:from>
        <xdr:to>
          <xdr:col>5</xdr:col>
          <xdr:colOff>571500</xdr:colOff>
          <xdr:row>43</xdr:row>
          <xdr:rowOff>19050</xdr:rowOff>
        </xdr:to>
        <xdr:sp macro="" textlink="">
          <xdr:nvSpPr>
            <xdr:cNvPr id="334887" name="onHoldSchmid40" hidden="1">
              <a:extLst>
                <a:ext uri="{63B3BB69-23CF-44E3-9099-C40C66FF867C}">
                  <a14:compatExt spid="_x0000_s334887"/>
                </a:ext>
                <a:ext uri="{FF2B5EF4-FFF2-40B4-BE49-F238E27FC236}">
                  <a16:creationId xmlns:a16="http://schemas.microsoft.com/office/drawing/2014/main" id="{00000000-0008-0000-0000-00002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43</xdr:row>
          <xdr:rowOff>9525</xdr:rowOff>
        </xdr:from>
        <xdr:to>
          <xdr:col>5</xdr:col>
          <xdr:colOff>571500</xdr:colOff>
          <xdr:row>44</xdr:row>
          <xdr:rowOff>9525</xdr:rowOff>
        </xdr:to>
        <xdr:sp macro="" textlink="">
          <xdr:nvSpPr>
            <xdr:cNvPr id="334888" name="onHoldSchmid41" hidden="1">
              <a:extLst>
                <a:ext uri="{63B3BB69-23CF-44E3-9099-C40C66FF867C}">
                  <a14:compatExt spid="_x0000_s334888"/>
                </a:ext>
                <a:ext uri="{FF2B5EF4-FFF2-40B4-BE49-F238E27FC236}">
                  <a16:creationId xmlns:a16="http://schemas.microsoft.com/office/drawing/2014/main" id="{00000000-0008-0000-0000-00002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44</xdr:row>
          <xdr:rowOff>9525</xdr:rowOff>
        </xdr:from>
        <xdr:to>
          <xdr:col>5</xdr:col>
          <xdr:colOff>571500</xdr:colOff>
          <xdr:row>45</xdr:row>
          <xdr:rowOff>9525</xdr:rowOff>
        </xdr:to>
        <xdr:sp macro="" textlink="">
          <xdr:nvSpPr>
            <xdr:cNvPr id="334889" name="onHoldSchmid42" hidden="1">
              <a:extLst>
                <a:ext uri="{63B3BB69-23CF-44E3-9099-C40C66FF867C}">
                  <a14:compatExt spid="_x0000_s334889"/>
                </a:ext>
                <a:ext uri="{FF2B5EF4-FFF2-40B4-BE49-F238E27FC236}">
                  <a16:creationId xmlns:a16="http://schemas.microsoft.com/office/drawing/2014/main" id="{00000000-0008-0000-0000-00002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45</xdr:row>
          <xdr:rowOff>19050</xdr:rowOff>
        </xdr:from>
        <xdr:to>
          <xdr:col>5</xdr:col>
          <xdr:colOff>571500</xdr:colOff>
          <xdr:row>46</xdr:row>
          <xdr:rowOff>19050</xdr:rowOff>
        </xdr:to>
        <xdr:sp macro="" textlink="">
          <xdr:nvSpPr>
            <xdr:cNvPr id="334890" name="onHoldSchmid43" hidden="1">
              <a:extLst>
                <a:ext uri="{63B3BB69-23CF-44E3-9099-C40C66FF867C}">
                  <a14:compatExt spid="_x0000_s334890"/>
                </a:ext>
                <a:ext uri="{FF2B5EF4-FFF2-40B4-BE49-F238E27FC236}">
                  <a16:creationId xmlns:a16="http://schemas.microsoft.com/office/drawing/2014/main" id="{00000000-0008-0000-0000-00002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46</xdr:row>
          <xdr:rowOff>0</xdr:rowOff>
        </xdr:from>
        <xdr:to>
          <xdr:col>5</xdr:col>
          <xdr:colOff>571500</xdr:colOff>
          <xdr:row>47</xdr:row>
          <xdr:rowOff>0</xdr:rowOff>
        </xdr:to>
        <xdr:sp macro="" textlink="">
          <xdr:nvSpPr>
            <xdr:cNvPr id="334891" name="onHoldSchmid44" hidden="1">
              <a:extLst>
                <a:ext uri="{63B3BB69-23CF-44E3-9099-C40C66FF867C}">
                  <a14:compatExt spid="_x0000_s334891"/>
                </a:ext>
                <a:ext uri="{FF2B5EF4-FFF2-40B4-BE49-F238E27FC236}">
                  <a16:creationId xmlns:a16="http://schemas.microsoft.com/office/drawing/2014/main" id="{00000000-0008-0000-0000-00002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47</xdr:row>
          <xdr:rowOff>9525</xdr:rowOff>
        </xdr:from>
        <xdr:to>
          <xdr:col>5</xdr:col>
          <xdr:colOff>561975</xdr:colOff>
          <xdr:row>48</xdr:row>
          <xdr:rowOff>9525</xdr:rowOff>
        </xdr:to>
        <xdr:sp macro="" textlink="">
          <xdr:nvSpPr>
            <xdr:cNvPr id="334892" name="onHoldSchmid45" hidden="1">
              <a:extLst>
                <a:ext uri="{63B3BB69-23CF-44E3-9099-C40C66FF867C}">
                  <a14:compatExt spid="_x0000_s334892"/>
                </a:ext>
                <a:ext uri="{FF2B5EF4-FFF2-40B4-BE49-F238E27FC236}">
                  <a16:creationId xmlns:a16="http://schemas.microsoft.com/office/drawing/2014/main" id="{00000000-0008-0000-0000-00002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48</xdr:row>
          <xdr:rowOff>0</xdr:rowOff>
        </xdr:from>
        <xdr:to>
          <xdr:col>5</xdr:col>
          <xdr:colOff>552450</xdr:colOff>
          <xdr:row>49</xdr:row>
          <xdr:rowOff>0</xdr:rowOff>
        </xdr:to>
        <xdr:sp macro="" textlink="">
          <xdr:nvSpPr>
            <xdr:cNvPr id="334893" name="onHoldSchmid46" hidden="1">
              <a:extLst>
                <a:ext uri="{63B3BB69-23CF-44E3-9099-C40C66FF867C}">
                  <a14:compatExt spid="_x0000_s334893"/>
                </a:ext>
                <a:ext uri="{FF2B5EF4-FFF2-40B4-BE49-F238E27FC236}">
                  <a16:creationId xmlns:a16="http://schemas.microsoft.com/office/drawing/2014/main" id="{00000000-0008-0000-0000-00002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49</xdr:row>
          <xdr:rowOff>0</xdr:rowOff>
        </xdr:from>
        <xdr:to>
          <xdr:col>5</xdr:col>
          <xdr:colOff>552450</xdr:colOff>
          <xdr:row>50</xdr:row>
          <xdr:rowOff>0</xdr:rowOff>
        </xdr:to>
        <xdr:sp macro="" textlink="">
          <xdr:nvSpPr>
            <xdr:cNvPr id="334894" name="onHoldSchmid47" hidden="1">
              <a:extLst>
                <a:ext uri="{63B3BB69-23CF-44E3-9099-C40C66FF867C}">
                  <a14:compatExt spid="_x0000_s334894"/>
                </a:ext>
                <a:ext uri="{FF2B5EF4-FFF2-40B4-BE49-F238E27FC236}">
                  <a16:creationId xmlns:a16="http://schemas.microsoft.com/office/drawing/2014/main" id="{00000000-0008-0000-0000-00002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0</xdr:rowOff>
        </xdr:from>
        <xdr:to>
          <xdr:col>5</xdr:col>
          <xdr:colOff>552450</xdr:colOff>
          <xdr:row>51</xdr:row>
          <xdr:rowOff>0</xdr:rowOff>
        </xdr:to>
        <xdr:sp macro="" textlink="">
          <xdr:nvSpPr>
            <xdr:cNvPr id="334895" name="onHoldSchmid48" hidden="1">
              <a:extLst>
                <a:ext uri="{63B3BB69-23CF-44E3-9099-C40C66FF867C}">
                  <a14:compatExt spid="_x0000_s334895"/>
                </a:ext>
                <a:ext uri="{FF2B5EF4-FFF2-40B4-BE49-F238E27FC236}">
                  <a16:creationId xmlns:a16="http://schemas.microsoft.com/office/drawing/2014/main" id="{00000000-0008-0000-0000-00002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171450</xdr:rowOff>
        </xdr:from>
        <xdr:to>
          <xdr:col>5</xdr:col>
          <xdr:colOff>552450</xdr:colOff>
          <xdr:row>51</xdr:row>
          <xdr:rowOff>171450</xdr:rowOff>
        </xdr:to>
        <xdr:sp macro="" textlink="">
          <xdr:nvSpPr>
            <xdr:cNvPr id="334896" name="onHoldSchmid49" hidden="1">
              <a:extLst>
                <a:ext uri="{63B3BB69-23CF-44E3-9099-C40C66FF867C}">
                  <a14:compatExt spid="_x0000_s334896"/>
                </a:ext>
                <a:ext uri="{FF2B5EF4-FFF2-40B4-BE49-F238E27FC236}">
                  <a16:creationId xmlns:a16="http://schemas.microsoft.com/office/drawing/2014/main" id="{00000000-0008-0000-0000-00003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52</xdr:row>
          <xdr:rowOff>9525</xdr:rowOff>
        </xdr:from>
        <xdr:to>
          <xdr:col>5</xdr:col>
          <xdr:colOff>561975</xdr:colOff>
          <xdr:row>53</xdr:row>
          <xdr:rowOff>9525</xdr:rowOff>
        </xdr:to>
        <xdr:sp macro="" textlink="">
          <xdr:nvSpPr>
            <xdr:cNvPr id="334897" name="CheckBox49" hidden="1">
              <a:extLst>
                <a:ext uri="{63B3BB69-23CF-44E3-9099-C40C66FF867C}">
                  <a14:compatExt spid="_x0000_s334897"/>
                </a:ext>
                <a:ext uri="{FF2B5EF4-FFF2-40B4-BE49-F238E27FC236}">
                  <a16:creationId xmlns:a16="http://schemas.microsoft.com/office/drawing/2014/main" id="{00000000-0008-0000-0000-00003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53</xdr:row>
          <xdr:rowOff>0</xdr:rowOff>
        </xdr:from>
        <xdr:to>
          <xdr:col>5</xdr:col>
          <xdr:colOff>561975</xdr:colOff>
          <xdr:row>54</xdr:row>
          <xdr:rowOff>0</xdr:rowOff>
        </xdr:to>
        <xdr:sp macro="" textlink="">
          <xdr:nvSpPr>
            <xdr:cNvPr id="334898" name="onHoldSchmid51" hidden="1">
              <a:extLst>
                <a:ext uri="{63B3BB69-23CF-44E3-9099-C40C66FF867C}">
                  <a14:compatExt spid="_x0000_s334898"/>
                </a:ext>
                <a:ext uri="{FF2B5EF4-FFF2-40B4-BE49-F238E27FC236}">
                  <a16:creationId xmlns:a16="http://schemas.microsoft.com/office/drawing/2014/main" id="{00000000-0008-0000-0000-00003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54</xdr:row>
          <xdr:rowOff>0</xdr:rowOff>
        </xdr:from>
        <xdr:to>
          <xdr:col>5</xdr:col>
          <xdr:colOff>561975</xdr:colOff>
          <xdr:row>55</xdr:row>
          <xdr:rowOff>0</xdr:rowOff>
        </xdr:to>
        <xdr:sp macro="" textlink="">
          <xdr:nvSpPr>
            <xdr:cNvPr id="334899" name="CheckBox51" hidden="1">
              <a:extLst>
                <a:ext uri="{63B3BB69-23CF-44E3-9099-C40C66FF867C}">
                  <a14:compatExt spid="_x0000_s334899"/>
                </a:ext>
                <a:ext uri="{FF2B5EF4-FFF2-40B4-BE49-F238E27FC236}">
                  <a16:creationId xmlns:a16="http://schemas.microsoft.com/office/drawing/2014/main" id="{00000000-0008-0000-0000-00003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55</xdr:row>
          <xdr:rowOff>9525</xdr:rowOff>
        </xdr:from>
        <xdr:to>
          <xdr:col>5</xdr:col>
          <xdr:colOff>561975</xdr:colOff>
          <xdr:row>56</xdr:row>
          <xdr:rowOff>9525</xdr:rowOff>
        </xdr:to>
        <xdr:sp macro="" textlink="">
          <xdr:nvSpPr>
            <xdr:cNvPr id="334900" name="onHoldSchmid53" hidden="1">
              <a:extLst>
                <a:ext uri="{63B3BB69-23CF-44E3-9099-C40C66FF867C}">
                  <a14:compatExt spid="_x0000_s334900"/>
                </a:ext>
                <a:ext uri="{FF2B5EF4-FFF2-40B4-BE49-F238E27FC236}">
                  <a16:creationId xmlns:a16="http://schemas.microsoft.com/office/drawing/2014/main" id="{00000000-0008-0000-0000-00003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56</xdr:row>
          <xdr:rowOff>28575</xdr:rowOff>
        </xdr:from>
        <xdr:to>
          <xdr:col>5</xdr:col>
          <xdr:colOff>561975</xdr:colOff>
          <xdr:row>57</xdr:row>
          <xdr:rowOff>28575</xdr:rowOff>
        </xdr:to>
        <xdr:sp macro="" textlink="">
          <xdr:nvSpPr>
            <xdr:cNvPr id="334901" name="onHoldSchmid54" hidden="1">
              <a:extLst>
                <a:ext uri="{63B3BB69-23CF-44E3-9099-C40C66FF867C}">
                  <a14:compatExt spid="_x0000_s334901"/>
                </a:ext>
                <a:ext uri="{FF2B5EF4-FFF2-40B4-BE49-F238E27FC236}">
                  <a16:creationId xmlns:a16="http://schemas.microsoft.com/office/drawing/2014/main" id="{00000000-0008-0000-0000-00003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3</xdr:row>
          <xdr:rowOff>28575</xdr:rowOff>
        </xdr:from>
        <xdr:to>
          <xdr:col>5</xdr:col>
          <xdr:colOff>514350</xdr:colOff>
          <xdr:row>4</xdr:row>
          <xdr:rowOff>28575</xdr:rowOff>
        </xdr:to>
        <xdr:sp macro="" textlink="">
          <xdr:nvSpPr>
            <xdr:cNvPr id="334902" name="onHoldSchmid1" hidden="1">
              <a:extLst>
                <a:ext uri="{63B3BB69-23CF-44E3-9099-C40C66FF867C}">
                  <a14:compatExt spid="_x0000_s334902"/>
                </a:ext>
                <a:ext uri="{FF2B5EF4-FFF2-40B4-BE49-F238E27FC236}">
                  <a16:creationId xmlns:a16="http://schemas.microsoft.com/office/drawing/2014/main" id="{00000000-0008-0000-0000-00003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4</xdr:row>
          <xdr:rowOff>38100</xdr:rowOff>
        </xdr:from>
        <xdr:to>
          <xdr:col>10</xdr:col>
          <xdr:colOff>514350</xdr:colOff>
          <xdr:row>5</xdr:row>
          <xdr:rowOff>38100</xdr:rowOff>
        </xdr:to>
        <xdr:sp macro="" textlink="">
          <xdr:nvSpPr>
            <xdr:cNvPr id="334903" name="onHoldInda2" hidden="1">
              <a:extLst>
                <a:ext uri="{63B3BB69-23CF-44E3-9099-C40C66FF867C}">
                  <a14:compatExt spid="_x0000_s334903"/>
                </a:ext>
                <a:ext uri="{FF2B5EF4-FFF2-40B4-BE49-F238E27FC236}">
                  <a16:creationId xmlns:a16="http://schemas.microsoft.com/office/drawing/2014/main" id="{00000000-0008-0000-0000-00003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5</xdr:row>
          <xdr:rowOff>257175</xdr:rowOff>
        </xdr:from>
        <xdr:to>
          <xdr:col>10</xdr:col>
          <xdr:colOff>514350</xdr:colOff>
          <xdr:row>6</xdr:row>
          <xdr:rowOff>66675</xdr:rowOff>
        </xdr:to>
        <xdr:sp macro="" textlink="">
          <xdr:nvSpPr>
            <xdr:cNvPr id="334904" name="onHoldInda3" hidden="1">
              <a:extLst>
                <a:ext uri="{63B3BB69-23CF-44E3-9099-C40C66FF867C}">
                  <a14:compatExt spid="_x0000_s334904"/>
                </a:ext>
                <a:ext uri="{FF2B5EF4-FFF2-40B4-BE49-F238E27FC236}">
                  <a16:creationId xmlns:a16="http://schemas.microsoft.com/office/drawing/2014/main" id="{00000000-0008-0000-0000-00003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6</xdr:row>
          <xdr:rowOff>238125</xdr:rowOff>
        </xdr:from>
        <xdr:to>
          <xdr:col>10</xdr:col>
          <xdr:colOff>523875</xdr:colOff>
          <xdr:row>7</xdr:row>
          <xdr:rowOff>47625</xdr:rowOff>
        </xdr:to>
        <xdr:sp macro="" textlink="">
          <xdr:nvSpPr>
            <xdr:cNvPr id="334905" name="onHoldInda4" hidden="1">
              <a:extLst>
                <a:ext uri="{63B3BB69-23CF-44E3-9099-C40C66FF867C}">
                  <a14:compatExt spid="_x0000_s334905"/>
                </a:ext>
                <a:ext uri="{FF2B5EF4-FFF2-40B4-BE49-F238E27FC236}">
                  <a16:creationId xmlns:a16="http://schemas.microsoft.com/office/drawing/2014/main" id="{00000000-0008-0000-0000-00003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7</xdr:row>
          <xdr:rowOff>9525</xdr:rowOff>
        </xdr:from>
        <xdr:to>
          <xdr:col>10</xdr:col>
          <xdr:colOff>523875</xdr:colOff>
          <xdr:row>8</xdr:row>
          <xdr:rowOff>9525</xdr:rowOff>
        </xdr:to>
        <xdr:sp macro="" textlink="">
          <xdr:nvSpPr>
            <xdr:cNvPr id="334906" name="onHoldInda5" hidden="1">
              <a:extLst>
                <a:ext uri="{63B3BB69-23CF-44E3-9099-C40C66FF867C}">
                  <a14:compatExt spid="_x0000_s334906"/>
                </a:ext>
                <a:ext uri="{FF2B5EF4-FFF2-40B4-BE49-F238E27FC236}">
                  <a16:creationId xmlns:a16="http://schemas.microsoft.com/office/drawing/2014/main" id="{00000000-0008-0000-0000-00003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9</xdr:row>
          <xdr:rowOff>9525</xdr:rowOff>
        </xdr:from>
        <xdr:to>
          <xdr:col>10</xdr:col>
          <xdr:colOff>523875</xdr:colOff>
          <xdr:row>10</xdr:row>
          <xdr:rowOff>9525</xdr:rowOff>
        </xdr:to>
        <xdr:sp macro="" textlink="">
          <xdr:nvSpPr>
            <xdr:cNvPr id="334907" name="onHoldInda7" hidden="1">
              <a:extLst>
                <a:ext uri="{63B3BB69-23CF-44E3-9099-C40C66FF867C}">
                  <a14:compatExt spid="_x0000_s334907"/>
                </a:ext>
                <a:ext uri="{FF2B5EF4-FFF2-40B4-BE49-F238E27FC236}">
                  <a16:creationId xmlns:a16="http://schemas.microsoft.com/office/drawing/2014/main" id="{00000000-0008-0000-0000-00003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10</xdr:row>
          <xdr:rowOff>28575</xdr:rowOff>
        </xdr:from>
        <xdr:to>
          <xdr:col>10</xdr:col>
          <xdr:colOff>523875</xdr:colOff>
          <xdr:row>11</xdr:row>
          <xdr:rowOff>28575</xdr:rowOff>
        </xdr:to>
        <xdr:sp macro="" textlink="">
          <xdr:nvSpPr>
            <xdr:cNvPr id="334908" name="onHoldInda8" hidden="1">
              <a:extLst>
                <a:ext uri="{63B3BB69-23CF-44E3-9099-C40C66FF867C}">
                  <a14:compatExt spid="_x0000_s334908"/>
                </a:ext>
                <a:ext uri="{FF2B5EF4-FFF2-40B4-BE49-F238E27FC236}">
                  <a16:creationId xmlns:a16="http://schemas.microsoft.com/office/drawing/2014/main" id="{00000000-0008-0000-0000-00003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12</xdr:row>
          <xdr:rowOff>28575</xdr:rowOff>
        </xdr:from>
        <xdr:to>
          <xdr:col>10</xdr:col>
          <xdr:colOff>523875</xdr:colOff>
          <xdr:row>13</xdr:row>
          <xdr:rowOff>28575</xdr:rowOff>
        </xdr:to>
        <xdr:sp macro="" textlink="">
          <xdr:nvSpPr>
            <xdr:cNvPr id="334909" name="onHoldInda10" hidden="1">
              <a:extLst>
                <a:ext uri="{63B3BB69-23CF-44E3-9099-C40C66FF867C}">
                  <a14:compatExt spid="_x0000_s334909"/>
                </a:ext>
                <a:ext uri="{FF2B5EF4-FFF2-40B4-BE49-F238E27FC236}">
                  <a16:creationId xmlns:a16="http://schemas.microsoft.com/office/drawing/2014/main" id="{00000000-0008-0000-0000-00003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13</xdr:row>
          <xdr:rowOff>0</xdr:rowOff>
        </xdr:from>
        <xdr:to>
          <xdr:col>10</xdr:col>
          <xdr:colOff>523875</xdr:colOff>
          <xdr:row>14</xdr:row>
          <xdr:rowOff>0</xdr:rowOff>
        </xdr:to>
        <xdr:sp macro="" textlink="">
          <xdr:nvSpPr>
            <xdr:cNvPr id="334910" name="onHoldInda11" hidden="1">
              <a:extLst>
                <a:ext uri="{63B3BB69-23CF-44E3-9099-C40C66FF867C}">
                  <a14:compatExt spid="_x0000_s334910"/>
                </a:ext>
                <a:ext uri="{FF2B5EF4-FFF2-40B4-BE49-F238E27FC236}">
                  <a16:creationId xmlns:a16="http://schemas.microsoft.com/office/drawing/2014/main" id="{00000000-0008-0000-0000-00003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11</xdr:row>
          <xdr:rowOff>38100</xdr:rowOff>
        </xdr:from>
        <xdr:to>
          <xdr:col>10</xdr:col>
          <xdr:colOff>523875</xdr:colOff>
          <xdr:row>12</xdr:row>
          <xdr:rowOff>38100</xdr:rowOff>
        </xdr:to>
        <xdr:sp macro="" textlink="">
          <xdr:nvSpPr>
            <xdr:cNvPr id="334911" name="onHoldInda9" hidden="1">
              <a:extLst>
                <a:ext uri="{63B3BB69-23CF-44E3-9099-C40C66FF867C}">
                  <a14:compatExt spid="_x0000_s334911"/>
                </a:ext>
                <a:ext uri="{FF2B5EF4-FFF2-40B4-BE49-F238E27FC236}">
                  <a16:creationId xmlns:a16="http://schemas.microsoft.com/office/drawing/2014/main" id="{00000000-0008-0000-0000-00003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0</xdr:rowOff>
        </xdr:from>
        <xdr:to>
          <xdr:col>10</xdr:col>
          <xdr:colOff>523875</xdr:colOff>
          <xdr:row>9</xdr:row>
          <xdr:rowOff>0</xdr:rowOff>
        </xdr:to>
        <xdr:sp macro="" textlink="">
          <xdr:nvSpPr>
            <xdr:cNvPr id="334912" name="onHoldInda6" hidden="1">
              <a:extLst>
                <a:ext uri="{63B3BB69-23CF-44E3-9099-C40C66FF867C}">
                  <a14:compatExt spid="_x0000_s334912"/>
                </a:ext>
                <a:ext uri="{FF2B5EF4-FFF2-40B4-BE49-F238E27FC236}">
                  <a16:creationId xmlns:a16="http://schemas.microsoft.com/office/drawing/2014/main" id="{00000000-0008-0000-0000-00004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14</xdr:row>
          <xdr:rowOff>19050</xdr:rowOff>
        </xdr:from>
        <xdr:to>
          <xdr:col>10</xdr:col>
          <xdr:colOff>533400</xdr:colOff>
          <xdr:row>15</xdr:row>
          <xdr:rowOff>19050</xdr:rowOff>
        </xdr:to>
        <xdr:sp macro="" textlink="">
          <xdr:nvSpPr>
            <xdr:cNvPr id="334913" name="onHoldInda12" hidden="1">
              <a:extLst>
                <a:ext uri="{63B3BB69-23CF-44E3-9099-C40C66FF867C}">
                  <a14:compatExt spid="_x0000_s334913"/>
                </a:ext>
                <a:ext uri="{FF2B5EF4-FFF2-40B4-BE49-F238E27FC236}">
                  <a16:creationId xmlns:a16="http://schemas.microsoft.com/office/drawing/2014/main" id="{00000000-0008-0000-0000-00004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15</xdr:row>
          <xdr:rowOff>28575</xdr:rowOff>
        </xdr:from>
        <xdr:to>
          <xdr:col>10</xdr:col>
          <xdr:colOff>533400</xdr:colOff>
          <xdr:row>16</xdr:row>
          <xdr:rowOff>28575</xdr:rowOff>
        </xdr:to>
        <xdr:sp macro="" textlink="">
          <xdr:nvSpPr>
            <xdr:cNvPr id="334914" name="onHoldInda13" hidden="1">
              <a:extLst>
                <a:ext uri="{63B3BB69-23CF-44E3-9099-C40C66FF867C}">
                  <a14:compatExt spid="_x0000_s334914"/>
                </a:ext>
                <a:ext uri="{FF2B5EF4-FFF2-40B4-BE49-F238E27FC236}">
                  <a16:creationId xmlns:a16="http://schemas.microsoft.com/office/drawing/2014/main" id="{00000000-0008-0000-0000-00004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16</xdr:row>
          <xdr:rowOff>28575</xdr:rowOff>
        </xdr:from>
        <xdr:to>
          <xdr:col>10</xdr:col>
          <xdr:colOff>542925</xdr:colOff>
          <xdr:row>17</xdr:row>
          <xdr:rowOff>28575</xdr:rowOff>
        </xdr:to>
        <xdr:sp macro="" textlink="">
          <xdr:nvSpPr>
            <xdr:cNvPr id="334915" name="onHoldInda14" hidden="1">
              <a:extLst>
                <a:ext uri="{63B3BB69-23CF-44E3-9099-C40C66FF867C}">
                  <a14:compatExt spid="_x0000_s334915"/>
                </a:ext>
                <a:ext uri="{FF2B5EF4-FFF2-40B4-BE49-F238E27FC236}">
                  <a16:creationId xmlns:a16="http://schemas.microsoft.com/office/drawing/2014/main" id="{00000000-0008-0000-0000-00004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17</xdr:row>
          <xdr:rowOff>28575</xdr:rowOff>
        </xdr:from>
        <xdr:to>
          <xdr:col>10</xdr:col>
          <xdr:colOff>542925</xdr:colOff>
          <xdr:row>18</xdr:row>
          <xdr:rowOff>28575</xdr:rowOff>
        </xdr:to>
        <xdr:sp macro="" textlink="">
          <xdr:nvSpPr>
            <xdr:cNvPr id="334916" name="onHoldInda15" hidden="1">
              <a:extLst>
                <a:ext uri="{63B3BB69-23CF-44E3-9099-C40C66FF867C}">
                  <a14:compatExt spid="_x0000_s334916"/>
                </a:ext>
                <a:ext uri="{FF2B5EF4-FFF2-40B4-BE49-F238E27FC236}">
                  <a16:creationId xmlns:a16="http://schemas.microsoft.com/office/drawing/2014/main" id="{00000000-0008-0000-0000-00004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18</xdr:row>
          <xdr:rowOff>38100</xdr:rowOff>
        </xdr:from>
        <xdr:to>
          <xdr:col>10</xdr:col>
          <xdr:colOff>552450</xdr:colOff>
          <xdr:row>19</xdr:row>
          <xdr:rowOff>38100</xdr:rowOff>
        </xdr:to>
        <xdr:sp macro="" textlink="">
          <xdr:nvSpPr>
            <xdr:cNvPr id="334917" name="onHoldInda16" hidden="1">
              <a:extLst>
                <a:ext uri="{63B3BB69-23CF-44E3-9099-C40C66FF867C}">
                  <a14:compatExt spid="_x0000_s334917"/>
                </a:ext>
                <a:ext uri="{FF2B5EF4-FFF2-40B4-BE49-F238E27FC236}">
                  <a16:creationId xmlns:a16="http://schemas.microsoft.com/office/drawing/2014/main" id="{00000000-0008-0000-0000-00004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19</xdr:row>
          <xdr:rowOff>47625</xdr:rowOff>
        </xdr:from>
        <xdr:to>
          <xdr:col>10</xdr:col>
          <xdr:colOff>552450</xdr:colOff>
          <xdr:row>20</xdr:row>
          <xdr:rowOff>47625</xdr:rowOff>
        </xdr:to>
        <xdr:sp macro="" textlink="">
          <xdr:nvSpPr>
            <xdr:cNvPr id="334918" name="onHoldInda17" hidden="1">
              <a:extLst>
                <a:ext uri="{63B3BB69-23CF-44E3-9099-C40C66FF867C}">
                  <a14:compatExt spid="_x0000_s334918"/>
                </a:ext>
                <a:ext uri="{FF2B5EF4-FFF2-40B4-BE49-F238E27FC236}">
                  <a16:creationId xmlns:a16="http://schemas.microsoft.com/office/drawing/2014/main" id="{00000000-0008-0000-0000-00004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20</xdr:row>
          <xdr:rowOff>38100</xdr:rowOff>
        </xdr:from>
        <xdr:to>
          <xdr:col>10</xdr:col>
          <xdr:colOff>552450</xdr:colOff>
          <xdr:row>21</xdr:row>
          <xdr:rowOff>38100</xdr:rowOff>
        </xdr:to>
        <xdr:sp macro="" textlink="">
          <xdr:nvSpPr>
            <xdr:cNvPr id="334919" name="onHoldInda18" hidden="1">
              <a:extLst>
                <a:ext uri="{63B3BB69-23CF-44E3-9099-C40C66FF867C}">
                  <a14:compatExt spid="_x0000_s334919"/>
                </a:ext>
                <a:ext uri="{FF2B5EF4-FFF2-40B4-BE49-F238E27FC236}">
                  <a16:creationId xmlns:a16="http://schemas.microsoft.com/office/drawing/2014/main" id="{00000000-0008-0000-0000-00004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38100</xdr:rowOff>
        </xdr:from>
        <xdr:to>
          <xdr:col>10</xdr:col>
          <xdr:colOff>552450</xdr:colOff>
          <xdr:row>22</xdr:row>
          <xdr:rowOff>38100</xdr:rowOff>
        </xdr:to>
        <xdr:sp macro="" textlink="">
          <xdr:nvSpPr>
            <xdr:cNvPr id="334920" name="onHoldInda19" hidden="1">
              <a:extLst>
                <a:ext uri="{63B3BB69-23CF-44E3-9099-C40C66FF867C}">
                  <a14:compatExt spid="_x0000_s334920"/>
                </a:ext>
                <a:ext uri="{FF2B5EF4-FFF2-40B4-BE49-F238E27FC236}">
                  <a16:creationId xmlns:a16="http://schemas.microsoft.com/office/drawing/2014/main" id="{00000000-0008-0000-0000-00004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22</xdr:row>
          <xdr:rowOff>19050</xdr:rowOff>
        </xdr:from>
        <xdr:to>
          <xdr:col>10</xdr:col>
          <xdr:colOff>552450</xdr:colOff>
          <xdr:row>23</xdr:row>
          <xdr:rowOff>19050</xdr:rowOff>
        </xdr:to>
        <xdr:sp macro="" textlink="">
          <xdr:nvSpPr>
            <xdr:cNvPr id="334921" name="onHoldInda20" hidden="1">
              <a:extLst>
                <a:ext uri="{63B3BB69-23CF-44E3-9099-C40C66FF867C}">
                  <a14:compatExt spid="_x0000_s334921"/>
                </a:ext>
                <a:ext uri="{FF2B5EF4-FFF2-40B4-BE49-F238E27FC236}">
                  <a16:creationId xmlns:a16="http://schemas.microsoft.com/office/drawing/2014/main" id="{00000000-0008-0000-0000-00004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23</xdr:row>
          <xdr:rowOff>28575</xdr:rowOff>
        </xdr:from>
        <xdr:to>
          <xdr:col>10</xdr:col>
          <xdr:colOff>552450</xdr:colOff>
          <xdr:row>24</xdr:row>
          <xdr:rowOff>28575</xdr:rowOff>
        </xdr:to>
        <xdr:sp macro="" textlink="">
          <xdr:nvSpPr>
            <xdr:cNvPr id="334922" name="onHoldInda21" hidden="1">
              <a:extLst>
                <a:ext uri="{63B3BB69-23CF-44E3-9099-C40C66FF867C}">
                  <a14:compatExt spid="_x0000_s334922"/>
                </a:ext>
                <a:ext uri="{FF2B5EF4-FFF2-40B4-BE49-F238E27FC236}">
                  <a16:creationId xmlns:a16="http://schemas.microsoft.com/office/drawing/2014/main" id="{00000000-0008-0000-0000-00004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24</xdr:row>
          <xdr:rowOff>47625</xdr:rowOff>
        </xdr:from>
        <xdr:to>
          <xdr:col>10</xdr:col>
          <xdr:colOff>561975</xdr:colOff>
          <xdr:row>25</xdr:row>
          <xdr:rowOff>47625</xdr:rowOff>
        </xdr:to>
        <xdr:sp macro="" textlink="">
          <xdr:nvSpPr>
            <xdr:cNvPr id="334923" name="onHoldInda22" hidden="1">
              <a:extLst>
                <a:ext uri="{63B3BB69-23CF-44E3-9099-C40C66FF867C}">
                  <a14:compatExt spid="_x0000_s334923"/>
                </a:ext>
                <a:ext uri="{FF2B5EF4-FFF2-40B4-BE49-F238E27FC236}">
                  <a16:creationId xmlns:a16="http://schemas.microsoft.com/office/drawing/2014/main" id="{00000000-0008-0000-0000-00004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25</xdr:row>
          <xdr:rowOff>38100</xdr:rowOff>
        </xdr:from>
        <xdr:to>
          <xdr:col>10</xdr:col>
          <xdr:colOff>552450</xdr:colOff>
          <xdr:row>26</xdr:row>
          <xdr:rowOff>38100</xdr:rowOff>
        </xdr:to>
        <xdr:sp macro="" textlink="">
          <xdr:nvSpPr>
            <xdr:cNvPr id="334924" name="onHoldInda23" hidden="1">
              <a:extLst>
                <a:ext uri="{63B3BB69-23CF-44E3-9099-C40C66FF867C}">
                  <a14:compatExt spid="_x0000_s334924"/>
                </a:ext>
                <a:ext uri="{FF2B5EF4-FFF2-40B4-BE49-F238E27FC236}">
                  <a16:creationId xmlns:a16="http://schemas.microsoft.com/office/drawing/2014/main" id="{00000000-0008-0000-0000-00004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26</xdr:row>
          <xdr:rowOff>38100</xdr:rowOff>
        </xdr:from>
        <xdr:to>
          <xdr:col>10</xdr:col>
          <xdr:colOff>561975</xdr:colOff>
          <xdr:row>27</xdr:row>
          <xdr:rowOff>38100</xdr:rowOff>
        </xdr:to>
        <xdr:sp macro="" textlink="">
          <xdr:nvSpPr>
            <xdr:cNvPr id="334925" name="onHoldInda24" hidden="1">
              <a:extLst>
                <a:ext uri="{63B3BB69-23CF-44E3-9099-C40C66FF867C}">
                  <a14:compatExt spid="_x0000_s334925"/>
                </a:ext>
                <a:ext uri="{FF2B5EF4-FFF2-40B4-BE49-F238E27FC236}">
                  <a16:creationId xmlns:a16="http://schemas.microsoft.com/office/drawing/2014/main" id="{00000000-0008-0000-0000-00004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27</xdr:row>
          <xdr:rowOff>57150</xdr:rowOff>
        </xdr:from>
        <xdr:to>
          <xdr:col>10</xdr:col>
          <xdr:colOff>571500</xdr:colOff>
          <xdr:row>28</xdr:row>
          <xdr:rowOff>57150</xdr:rowOff>
        </xdr:to>
        <xdr:sp macro="" textlink="">
          <xdr:nvSpPr>
            <xdr:cNvPr id="334926" name="onHoldInda25" hidden="1">
              <a:extLst>
                <a:ext uri="{63B3BB69-23CF-44E3-9099-C40C66FF867C}">
                  <a14:compatExt spid="_x0000_s334926"/>
                </a:ext>
                <a:ext uri="{FF2B5EF4-FFF2-40B4-BE49-F238E27FC236}">
                  <a16:creationId xmlns:a16="http://schemas.microsoft.com/office/drawing/2014/main" id="{00000000-0008-0000-0000-00004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28</xdr:row>
          <xdr:rowOff>38100</xdr:rowOff>
        </xdr:from>
        <xdr:to>
          <xdr:col>10</xdr:col>
          <xdr:colOff>571500</xdr:colOff>
          <xdr:row>29</xdr:row>
          <xdr:rowOff>38100</xdr:rowOff>
        </xdr:to>
        <xdr:sp macro="" textlink="">
          <xdr:nvSpPr>
            <xdr:cNvPr id="334927" name="onHoldInda26" hidden="1">
              <a:extLst>
                <a:ext uri="{63B3BB69-23CF-44E3-9099-C40C66FF867C}">
                  <a14:compatExt spid="_x0000_s334927"/>
                </a:ext>
                <a:ext uri="{FF2B5EF4-FFF2-40B4-BE49-F238E27FC236}">
                  <a16:creationId xmlns:a16="http://schemas.microsoft.com/office/drawing/2014/main" id="{00000000-0008-0000-0000-00004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29</xdr:row>
          <xdr:rowOff>19050</xdr:rowOff>
        </xdr:from>
        <xdr:to>
          <xdr:col>10</xdr:col>
          <xdr:colOff>571500</xdr:colOff>
          <xdr:row>30</xdr:row>
          <xdr:rowOff>19050</xdr:rowOff>
        </xdr:to>
        <xdr:sp macro="" textlink="">
          <xdr:nvSpPr>
            <xdr:cNvPr id="334928" name="onHoldInda27" hidden="1">
              <a:extLst>
                <a:ext uri="{63B3BB69-23CF-44E3-9099-C40C66FF867C}">
                  <a14:compatExt spid="_x0000_s334928"/>
                </a:ext>
                <a:ext uri="{FF2B5EF4-FFF2-40B4-BE49-F238E27FC236}">
                  <a16:creationId xmlns:a16="http://schemas.microsoft.com/office/drawing/2014/main" id="{00000000-0008-0000-0000-00005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30</xdr:row>
          <xdr:rowOff>19050</xdr:rowOff>
        </xdr:from>
        <xdr:to>
          <xdr:col>10</xdr:col>
          <xdr:colOff>571500</xdr:colOff>
          <xdr:row>31</xdr:row>
          <xdr:rowOff>19050</xdr:rowOff>
        </xdr:to>
        <xdr:sp macro="" textlink="">
          <xdr:nvSpPr>
            <xdr:cNvPr id="334929" name="onHoldInda28" hidden="1">
              <a:extLst>
                <a:ext uri="{63B3BB69-23CF-44E3-9099-C40C66FF867C}">
                  <a14:compatExt spid="_x0000_s334929"/>
                </a:ext>
                <a:ext uri="{FF2B5EF4-FFF2-40B4-BE49-F238E27FC236}">
                  <a16:creationId xmlns:a16="http://schemas.microsoft.com/office/drawing/2014/main" id="{00000000-0008-0000-0000-00005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31</xdr:row>
          <xdr:rowOff>19050</xdr:rowOff>
        </xdr:from>
        <xdr:to>
          <xdr:col>10</xdr:col>
          <xdr:colOff>571500</xdr:colOff>
          <xdr:row>32</xdr:row>
          <xdr:rowOff>19050</xdr:rowOff>
        </xdr:to>
        <xdr:sp macro="" textlink="">
          <xdr:nvSpPr>
            <xdr:cNvPr id="334930" name="onHoldInda29" hidden="1">
              <a:extLst>
                <a:ext uri="{63B3BB69-23CF-44E3-9099-C40C66FF867C}">
                  <a14:compatExt spid="_x0000_s334930"/>
                </a:ext>
                <a:ext uri="{FF2B5EF4-FFF2-40B4-BE49-F238E27FC236}">
                  <a16:creationId xmlns:a16="http://schemas.microsoft.com/office/drawing/2014/main" id="{00000000-0008-0000-0000-00005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32</xdr:row>
          <xdr:rowOff>19050</xdr:rowOff>
        </xdr:from>
        <xdr:to>
          <xdr:col>10</xdr:col>
          <xdr:colOff>571500</xdr:colOff>
          <xdr:row>33</xdr:row>
          <xdr:rowOff>19050</xdr:rowOff>
        </xdr:to>
        <xdr:sp macro="" textlink="">
          <xdr:nvSpPr>
            <xdr:cNvPr id="334931" name="onHoldInda30" hidden="1">
              <a:extLst>
                <a:ext uri="{63B3BB69-23CF-44E3-9099-C40C66FF867C}">
                  <a14:compatExt spid="_x0000_s334931"/>
                </a:ext>
                <a:ext uri="{FF2B5EF4-FFF2-40B4-BE49-F238E27FC236}">
                  <a16:creationId xmlns:a16="http://schemas.microsoft.com/office/drawing/2014/main" id="{00000000-0008-0000-0000-00005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33</xdr:row>
          <xdr:rowOff>38100</xdr:rowOff>
        </xdr:from>
        <xdr:to>
          <xdr:col>10</xdr:col>
          <xdr:colOff>571500</xdr:colOff>
          <xdr:row>34</xdr:row>
          <xdr:rowOff>38100</xdr:rowOff>
        </xdr:to>
        <xdr:sp macro="" textlink="">
          <xdr:nvSpPr>
            <xdr:cNvPr id="334932" name="onHoldInda31" hidden="1">
              <a:extLst>
                <a:ext uri="{63B3BB69-23CF-44E3-9099-C40C66FF867C}">
                  <a14:compatExt spid="_x0000_s334932"/>
                </a:ext>
                <a:ext uri="{FF2B5EF4-FFF2-40B4-BE49-F238E27FC236}">
                  <a16:creationId xmlns:a16="http://schemas.microsoft.com/office/drawing/2014/main" id="{00000000-0008-0000-0000-00005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34</xdr:row>
          <xdr:rowOff>38100</xdr:rowOff>
        </xdr:from>
        <xdr:to>
          <xdr:col>10</xdr:col>
          <xdr:colOff>571500</xdr:colOff>
          <xdr:row>35</xdr:row>
          <xdr:rowOff>38100</xdr:rowOff>
        </xdr:to>
        <xdr:sp macro="" textlink="">
          <xdr:nvSpPr>
            <xdr:cNvPr id="334933" name="onHoldInda32" hidden="1">
              <a:extLst>
                <a:ext uri="{63B3BB69-23CF-44E3-9099-C40C66FF867C}">
                  <a14:compatExt spid="_x0000_s334933"/>
                </a:ext>
                <a:ext uri="{FF2B5EF4-FFF2-40B4-BE49-F238E27FC236}">
                  <a16:creationId xmlns:a16="http://schemas.microsoft.com/office/drawing/2014/main" id="{00000000-0008-0000-0000-00005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35</xdr:row>
          <xdr:rowOff>38100</xdr:rowOff>
        </xdr:from>
        <xdr:to>
          <xdr:col>10</xdr:col>
          <xdr:colOff>571500</xdr:colOff>
          <xdr:row>36</xdr:row>
          <xdr:rowOff>38100</xdr:rowOff>
        </xdr:to>
        <xdr:sp macro="" textlink="">
          <xdr:nvSpPr>
            <xdr:cNvPr id="334934" name="onHoldInda33" hidden="1">
              <a:extLst>
                <a:ext uri="{63B3BB69-23CF-44E3-9099-C40C66FF867C}">
                  <a14:compatExt spid="_x0000_s334934"/>
                </a:ext>
                <a:ext uri="{FF2B5EF4-FFF2-40B4-BE49-F238E27FC236}">
                  <a16:creationId xmlns:a16="http://schemas.microsoft.com/office/drawing/2014/main" id="{00000000-0008-0000-0000-00005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36</xdr:row>
          <xdr:rowOff>47625</xdr:rowOff>
        </xdr:from>
        <xdr:to>
          <xdr:col>10</xdr:col>
          <xdr:colOff>571500</xdr:colOff>
          <xdr:row>37</xdr:row>
          <xdr:rowOff>47625</xdr:rowOff>
        </xdr:to>
        <xdr:sp macro="" textlink="">
          <xdr:nvSpPr>
            <xdr:cNvPr id="334935" name="onHoldInda34" hidden="1">
              <a:extLst>
                <a:ext uri="{63B3BB69-23CF-44E3-9099-C40C66FF867C}">
                  <a14:compatExt spid="_x0000_s334935"/>
                </a:ext>
                <a:ext uri="{FF2B5EF4-FFF2-40B4-BE49-F238E27FC236}">
                  <a16:creationId xmlns:a16="http://schemas.microsoft.com/office/drawing/2014/main" id="{00000000-0008-0000-0000-00005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37</xdr:row>
          <xdr:rowOff>47625</xdr:rowOff>
        </xdr:from>
        <xdr:to>
          <xdr:col>10</xdr:col>
          <xdr:colOff>571500</xdr:colOff>
          <xdr:row>38</xdr:row>
          <xdr:rowOff>47625</xdr:rowOff>
        </xdr:to>
        <xdr:sp macro="" textlink="">
          <xdr:nvSpPr>
            <xdr:cNvPr id="334936" name="onHoldInda35" hidden="1">
              <a:extLst>
                <a:ext uri="{63B3BB69-23CF-44E3-9099-C40C66FF867C}">
                  <a14:compatExt spid="_x0000_s334936"/>
                </a:ext>
                <a:ext uri="{FF2B5EF4-FFF2-40B4-BE49-F238E27FC236}">
                  <a16:creationId xmlns:a16="http://schemas.microsoft.com/office/drawing/2014/main" id="{00000000-0008-0000-0000-00005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38</xdr:row>
          <xdr:rowOff>38100</xdr:rowOff>
        </xdr:from>
        <xdr:to>
          <xdr:col>10</xdr:col>
          <xdr:colOff>571500</xdr:colOff>
          <xdr:row>39</xdr:row>
          <xdr:rowOff>38100</xdr:rowOff>
        </xdr:to>
        <xdr:sp macro="" textlink="">
          <xdr:nvSpPr>
            <xdr:cNvPr id="334937" name="onHoldInda36" hidden="1">
              <a:extLst>
                <a:ext uri="{63B3BB69-23CF-44E3-9099-C40C66FF867C}">
                  <a14:compatExt spid="_x0000_s334937"/>
                </a:ext>
                <a:ext uri="{FF2B5EF4-FFF2-40B4-BE49-F238E27FC236}">
                  <a16:creationId xmlns:a16="http://schemas.microsoft.com/office/drawing/2014/main" id="{00000000-0008-0000-0000-00005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39</xdr:row>
          <xdr:rowOff>38100</xdr:rowOff>
        </xdr:from>
        <xdr:to>
          <xdr:col>10</xdr:col>
          <xdr:colOff>571500</xdr:colOff>
          <xdr:row>40</xdr:row>
          <xdr:rowOff>38100</xdr:rowOff>
        </xdr:to>
        <xdr:sp macro="" textlink="">
          <xdr:nvSpPr>
            <xdr:cNvPr id="334938" name="onHoldInda37" hidden="1">
              <a:extLst>
                <a:ext uri="{63B3BB69-23CF-44E3-9099-C40C66FF867C}">
                  <a14:compatExt spid="_x0000_s334938"/>
                </a:ext>
                <a:ext uri="{FF2B5EF4-FFF2-40B4-BE49-F238E27FC236}">
                  <a16:creationId xmlns:a16="http://schemas.microsoft.com/office/drawing/2014/main" id="{00000000-0008-0000-0000-00005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40</xdr:row>
          <xdr:rowOff>38100</xdr:rowOff>
        </xdr:from>
        <xdr:to>
          <xdr:col>10</xdr:col>
          <xdr:colOff>571500</xdr:colOff>
          <xdr:row>41</xdr:row>
          <xdr:rowOff>38100</xdr:rowOff>
        </xdr:to>
        <xdr:sp macro="" textlink="">
          <xdr:nvSpPr>
            <xdr:cNvPr id="334939" name="onHoldInda38" hidden="1">
              <a:extLst>
                <a:ext uri="{63B3BB69-23CF-44E3-9099-C40C66FF867C}">
                  <a14:compatExt spid="_x0000_s334939"/>
                </a:ext>
                <a:ext uri="{FF2B5EF4-FFF2-40B4-BE49-F238E27FC236}">
                  <a16:creationId xmlns:a16="http://schemas.microsoft.com/office/drawing/2014/main" id="{00000000-0008-0000-0000-00005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41</xdr:row>
          <xdr:rowOff>28575</xdr:rowOff>
        </xdr:from>
        <xdr:to>
          <xdr:col>10</xdr:col>
          <xdr:colOff>571500</xdr:colOff>
          <xdr:row>42</xdr:row>
          <xdr:rowOff>28575</xdr:rowOff>
        </xdr:to>
        <xdr:sp macro="" textlink="">
          <xdr:nvSpPr>
            <xdr:cNvPr id="334940" name="onHoldInda39" hidden="1">
              <a:extLst>
                <a:ext uri="{63B3BB69-23CF-44E3-9099-C40C66FF867C}">
                  <a14:compatExt spid="_x0000_s334940"/>
                </a:ext>
                <a:ext uri="{FF2B5EF4-FFF2-40B4-BE49-F238E27FC236}">
                  <a16:creationId xmlns:a16="http://schemas.microsoft.com/office/drawing/2014/main" id="{00000000-0008-0000-0000-00005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42</xdr:row>
          <xdr:rowOff>19050</xdr:rowOff>
        </xdr:from>
        <xdr:to>
          <xdr:col>10</xdr:col>
          <xdr:colOff>571500</xdr:colOff>
          <xdr:row>43</xdr:row>
          <xdr:rowOff>19050</xdr:rowOff>
        </xdr:to>
        <xdr:sp macro="" textlink="">
          <xdr:nvSpPr>
            <xdr:cNvPr id="334941" name="onHoldInda40" hidden="1">
              <a:extLst>
                <a:ext uri="{63B3BB69-23CF-44E3-9099-C40C66FF867C}">
                  <a14:compatExt spid="_x0000_s334941"/>
                </a:ext>
                <a:ext uri="{FF2B5EF4-FFF2-40B4-BE49-F238E27FC236}">
                  <a16:creationId xmlns:a16="http://schemas.microsoft.com/office/drawing/2014/main" id="{00000000-0008-0000-0000-00005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43</xdr:row>
          <xdr:rowOff>9525</xdr:rowOff>
        </xdr:from>
        <xdr:to>
          <xdr:col>10</xdr:col>
          <xdr:colOff>571500</xdr:colOff>
          <xdr:row>44</xdr:row>
          <xdr:rowOff>9525</xdr:rowOff>
        </xdr:to>
        <xdr:sp macro="" textlink="">
          <xdr:nvSpPr>
            <xdr:cNvPr id="334942" name="onHoldInda41" hidden="1">
              <a:extLst>
                <a:ext uri="{63B3BB69-23CF-44E3-9099-C40C66FF867C}">
                  <a14:compatExt spid="_x0000_s334942"/>
                </a:ext>
                <a:ext uri="{FF2B5EF4-FFF2-40B4-BE49-F238E27FC236}">
                  <a16:creationId xmlns:a16="http://schemas.microsoft.com/office/drawing/2014/main" id="{00000000-0008-0000-0000-00005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44</xdr:row>
          <xdr:rowOff>9525</xdr:rowOff>
        </xdr:from>
        <xdr:to>
          <xdr:col>10</xdr:col>
          <xdr:colOff>571500</xdr:colOff>
          <xdr:row>45</xdr:row>
          <xdr:rowOff>9525</xdr:rowOff>
        </xdr:to>
        <xdr:sp macro="" textlink="">
          <xdr:nvSpPr>
            <xdr:cNvPr id="334943" name="onHoldInda42" hidden="1">
              <a:extLst>
                <a:ext uri="{63B3BB69-23CF-44E3-9099-C40C66FF867C}">
                  <a14:compatExt spid="_x0000_s334943"/>
                </a:ext>
                <a:ext uri="{FF2B5EF4-FFF2-40B4-BE49-F238E27FC236}">
                  <a16:creationId xmlns:a16="http://schemas.microsoft.com/office/drawing/2014/main" id="{00000000-0008-0000-0000-00005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45</xdr:row>
          <xdr:rowOff>19050</xdr:rowOff>
        </xdr:from>
        <xdr:to>
          <xdr:col>10</xdr:col>
          <xdr:colOff>571500</xdr:colOff>
          <xdr:row>46</xdr:row>
          <xdr:rowOff>19050</xdr:rowOff>
        </xdr:to>
        <xdr:sp macro="" textlink="">
          <xdr:nvSpPr>
            <xdr:cNvPr id="334944" name="onHoldInda43" hidden="1">
              <a:extLst>
                <a:ext uri="{63B3BB69-23CF-44E3-9099-C40C66FF867C}">
                  <a14:compatExt spid="_x0000_s334944"/>
                </a:ext>
                <a:ext uri="{FF2B5EF4-FFF2-40B4-BE49-F238E27FC236}">
                  <a16:creationId xmlns:a16="http://schemas.microsoft.com/office/drawing/2014/main" id="{00000000-0008-0000-0000-00006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46</xdr:row>
          <xdr:rowOff>0</xdr:rowOff>
        </xdr:from>
        <xdr:to>
          <xdr:col>10</xdr:col>
          <xdr:colOff>571500</xdr:colOff>
          <xdr:row>47</xdr:row>
          <xdr:rowOff>0</xdr:rowOff>
        </xdr:to>
        <xdr:sp macro="" textlink="">
          <xdr:nvSpPr>
            <xdr:cNvPr id="334945" name="onHoldInda44" hidden="1">
              <a:extLst>
                <a:ext uri="{63B3BB69-23CF-44E3-9099-C40C66FF867C}">
                  <a14:compatExt spid="_x0000_s334945"/>
                </a:ext>
                <a:ext uri="{FF2B5EF4-FFF2-40B4-BE49-F238E27FC236}">
                  <a16:creationId xmlns:a16="http://schemas.microsoft.com/office/drawing/2014/main" id="{00000000-0008-0000-0000-00006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47</xdr:row>
          <xdr:rowOff>9525</xdr:rowOff>
        </xdr:from>
        <xdr:to>
          <xdr:col>10</xdr:col>
          <xdr:colOff>561975</xdr:colOff>
          <xdr:row>48</xdr:row>
          <xdr:rowOff>9525</xdr:rowOff>
        </xdr:to>
        <xdr:sp macro="" textlink="">
          <xdr:nvSpPr>
            <xdr:cNvPr id="334946" name="onHoldInda45" hidden="1">
              <a:extLst>
                <a:ext uri="{63B3BB69-23CF-44E3-9099-C40C66FF867C}">
                  <a14:compatExt spid="_x0000_s334946"/>
                </a:ext>
                <a:ext uri="{FF2B5EF4-FFF2-40B4-BE49-F238E27FC236}">
                  <a16:creationId xmlns:a16="http://schemas.microsoft.com/office/drawing/2014/main" id="{00000000-0008-0000-0000-00006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48</xdr:row>
          <xdr:rowOff>0</xdr:rowOff>
        </xdr:from>
        <xdr:to>
          <xdr:col>10</xdr:col>
          <xdr:colOff>552450</xdr:colOff>
          <xdr:row>49</xdr:row>
          <xdr:rowOff>0</xdr:rowOff>
        </xdr:to>
        <xdr:sp macro="" textlink="">
          <xdr:nvSpPr>
            <xdr:cNvPr id="334947" name="onHoldInda46" hidden="1">
              <a:extLst>
                <a:ext uri="{63B3BB69-23CF-44E3-9099-C40C66FF867C}">
                  <a14:compatExt spid="_x0000_s334947"/>
                </a:ext>
                <a:ext uri="{FF2B5EF4-FFF2-40B4-BE49-F238E27FC236}">
                  <a16:creationId xmlns:a16="http://schemas.microsoft.com/office/drawing/2014/main" id="{00000000-0008-0000-0000-00006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49</xdr:row>
          <xdr:rowOff>0</xdr:rowOff>
        </xdr:from>
        <xdr:to>
          <xdr:col>10</xdr:col>
          <xdr:colOff>552450</xdr:colOff>
          <xdr:row>50</xdr:row>
          <xdr:rowOff>0</xdr:rowOff>
        </xdr:to>
        <xdr:sp macro="" textlink="">
          <xdr:nvSpPr>
            <xdr:cNvPr id="334948" name="onHoldInda47" hidden="1">
              <a:extLst>
                <a:ext uri="{63B3BB69-23CF-44E3-9099-C40C66FF867C}">
                  <a14:compatExt spid="_x0000_s334948"/>
                </a:ext>
                <a:ext uri="{FF2B5EF4-FFF2-40B4-BE49-F238E27FC236}">
                  <a16:creationId xmlns:a16="http://schemas.microsoft.com/office/drawing/2014/main" id="{00000000-0008-0000-0000-00006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0</xdr:rowOff>
        </xdr:from>
        <xdr:to>
          <xdr:col>10</xdr:col>
          <xdr:colOff>552450</xdr:colOff>
          <xdr:row>51</xdr:row>
          <xdr:rowOff>0</xdr:rowOff>
        </xdr:to>
        <xdr:sp macro="" textlink="">
          <xdr:nvSpPr>
            <xdr:cNvPr id="334949" name="onHoldInda48" hidden="1">
              <a:extLst>
                <a:ext uri="{63B3BB69-23CF-44E3-9099-C40C66FF867C}">
                  <a14:compatExt spid="_x0000_s334949"/>
                </a:ext>
                <a:ext uri="{FF2B5EF4-FFF2-40B4-BE49-F238E27FC236}">
                  <a16:creationId xmlns:a16="http://schemas.microsoft.com/office/drawing/2014/main" id="{00000000-0008-0000-0000-00006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171450</xdr:rowOff>
        </xdr:from>
        <xdr:to>
          <xdr:col>10</xdr:col>
          <xdr:colOff>552450</xdr:colOff>
          <xdr:row>51</xdr:row>
          <xdr:rowOff>171450</xdr:rowOff>
        </xdr:to>
        <xdr:sp macro="" textlink="">
          <xdr:nvSpPr>
            <xdr:cNvPr id="334950" name="onHoldInda49" hidden="1">
              <a:extLst>
                <a:ext uri="{63B3BB69-23CF-44E3-9099-C40C66FF867C}">
                  <a14:compatExt spid="_x0000_s334950"/>
                </a:ext>
                <a:ext uri="{FF2B5EF4-FFF2-40B4-BE49-F238E27FC236}">
                  <a16:creationId xmlns:a16="http://schemas.microsoft.com/office/drawing/2014/main" id="{00000000-0008-0000-0000-00006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52</xdr:row>
          <xdr:rowOff>9525</xdr:rowOff>
        </xdr:from>
        <xdr:to>
          <xdr:col>10</xdr:col>
          <xdr:colOff>561975</xdr:colOff>
          <xdr:row>53</xdr:row>
          <xdr:rowOff>9525</xdr:rowOff>
        </xdr:to>
        <xdr:sp macro="" textlink="">
          <xdr:nvSpPr>
            <xdr:cNvPr id="334951" name="onHoldInda50" hidden="1">
              <a:extLst>
                <a:ext uri="{63B3BB69-23CF-44E3-9099-C40C66FF867C}">
                  <a14:compatExt spid="_x0000_s334951"/>
                </a:ext>
                <a:ext uri="{FF2B5EF4-FFF2-40B4-BE49-F238E27FC236}">
                  <a16:creationId xmlns:a16="http://schemas.microsoft.com/office/drawing/2014/main" id="{00000000-0008-0000-0000-00006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53</xdr:row>
          <xdr:rowOff>0</xdr:rowOff>
        </xdr:from>
        <xdr:to>
          <xdr:col>10</xdr:col>
          <xdr:colOff>561975</xdr:colOff>
          <xdr:row>54</xdr:row>
          <xdr:rowOff>0</xdr:rowOff>
        </xdr:to>
        <xdr:sp macro="" textlink="">
          <xdr:nvSpPr>
            <xdr:cNvPr id="334952" name="onHoldInda51" hidden="1">
              <a:extLst>
                <a:ext uri="{63B3BB69-23CF-44E3-9099-C40C66FF867C}">
                  <a14:compatExt spid="_x0000_s334952"/>
                </a:ext>
                <a:ext uri="{FF2B5EF4-FFF2-40B4-BE49-F238E27FC236}">
                  <a16:creationId xmlns:a16="http://schemas.microsoft.com/office/drawing/2014/main" id="{00000000-0008-0000-0000-00006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54</xdr:row>
          <xdr:rowOff>0</xdr:rowOff>
        </xdr:from>
        <xdr:to>
          <xdr:col>10</xdr:col>
          <xdr:colOff>561975</xdr:colOff>
          <xdr:row>55</xdr:row>
          <xdr:rowOff>0</xdr:rowOff>
        </xdr:to>
        <xdr:sp macro="" textlink="">
          <xdr:nvSpPr>
            <xdr:cNvPr id="334953" name="onHoldInda52" hidden="1">
              <a:extLst>
                <a:ext uri="{63B3BB69-23CF-44E3-9099-C40C66FF867C}">
                  <a14:compatExt spid="_x0000_s334953"/>
                </a:ext>
                <a:ext uri="{FF2B5EF4-FFF2-40B4-BE49-F238E27FC236}">
                  <a16:creationId xmlns:a16="http://schemas.microsoft.com/office/drawing/2014/main" id="{00000000-0008-0000-0000-00006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55</xdr:row>
          <xdr:rowOff>9525</xdr:rowOff>
        </xdr:from>
        <xdr:to>
          <xdr:col>10</xdr:col>
          <xdr:colOff>561975</xdr:colOff>
          <xdr:row>56</xdr:row>
          <xdr:rowOff>9525</xdr:rowOff>
        </xdr:to>
        <xdr:sp macro="" textlink="">
          <xdr:nvSpPr>
            <xdr:cNvPr id="334954" name="onHoldInda53" hidden="1">
              <a:extLst>
                <a:ext uri="{63B3BB69-23CF-44E3-9099-C40C66FF867C}">
                  <a14:compatExt spid="_x0000_s334954"/>
                </a:ext>
                <a:ext uri="{FF2B5EF4-FFF2-40B4-BE49-F238E27FC236}">
                  <a16:creationId xmlns:a16="http://schemas.microsoft.com/office/drawing/2014/main" id="{00000000-0008-0000-0000-00006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56</xdr:row>
          <xdr:rowOff>28575</xdr:rowOff>
        </xdr:from>
        <xdr:to>
          <xdr:col>10</xdr:col>
          <xdr:colOff>561975</xdr:colOff>
          <xdr:row>57</xdr:row>
          <xdr:rowOff>28575</xdr:rowOff>
        </xdr:to>
        <xdr:sp macro="" textlink="">
          <xdr:nvSpPr>
            <xdr:cNvPr id="334955" name="onHoldInda54" hidden="1">
              <a:extLst>
                <a:ext uri="{63B3BB69-23CF-44E3-9099-C40C66FF867C}">
                  <a14:compatExt spid="_x0000_s334955"/>
                </a:ext>
                <a:ext uri="{FF2B5EF4-FFF2-40B4-BE49-F238E27FC236}">
                  <a16:creationId xmlns:a16="http://schemas.microsoft.com/office/drawing/2014/main" id="{00000000-0008-0000-0000-00006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3</xdr:row>
          <xdr:rowOff>28575</xdr:rowOff>
        </xdr:from>
        <xdr:to>
          <xdr:col>10</xdr:col>
          <xdr:colOff>514350</xdr:colOff>
          <xdr:row>4</xdr:row>
          <xdr:rowOff>28575</xdr:rowOff>
        </xdr:to>
        <xdr:sp macro="" textlink="">
          <xdr:nvSpPr>
            <xdr:cNvPr id="334956" name="onHoldInda1" hidden="1">
              <a:extLst>
                <a:ext uri="{63B3BB69-23CF-44E3-9099-C40C66FF867C}">
                  <a14:compatExt spid="_x0000_s334956"/>
                </a:ext>
                <a:ext uri="{FF2B5EF4-FFF2-40B4-BE49-F238E27FC236}">
                  <a16:creationId xmlns:a16="http://schemas.microsoft.com/office/drawing/2014/main" id="{00000000-0008-0000-0000-00006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4</xdr:row>
          <xdr:rowOff>38100</xdr:rowOff>
        </xdr:from>
        <xdr:to>
          <xdr:col>15</xdr:col>
          <xdr:colOff>514350</xdr:colOff>
          <xdr:row>5</xdr:row>
          <xdr:rowOff>38100</xdr:rowOff>
        </xdr:to>
        <xdr:sp macro="" textlink="">
          <xdr:nvSpPr>
            <xdr:cNvPr id="334957" name="onHoldEst2" hidden="1">
              <a:extLst>
                <a:ext uri="{63B3BB69-23CF-44E3-9099-C40C66FF867C}">
                  <a14:compatExt spid="_x0000_s334957"/>
                </a:ext>
                <a:ext uri="{FF2B5EF4-FFF2-40B4-BE49-F238E27FC236}">
                  <a16:creationId xmlns:a16="http://schemas.microsoft.com/office/drawing/2014/main" id="{00000000-0008-0000-0000-00006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228600</xdr:colOff>
          <xdr:row>5</xdr:row>
          <xdr:rowOff>257175</xdr:rowOff>
        </xdr:from>
        <xdr:to>
          <xdr:col>15</xdr:col>
          <xdr:colOff>514350</xdr:colOff>
          <xdr:row>6</xdr:row>
          <xdr:rowOff>66675</xdr:rowOff>
        </xdr:to>
        <xdr:sp macro="" textlink="">
          <xdr:nvSpPr>
            <xdr:cNvPr id="334958" name="onHoldEst3" hidden="1">
              <a:extLst>
                <a:ext uri="{63B3BB69-23CF-44E3-9099-C40C66FF867C}">
                  <a14:compatExt spid="_x0000_s334958"/>
                </a:ext>
                <a:ext uri="{FF2B5EF4-FFF2-40B4-BE49-F238E27FC236}">
                  <a16:creationId xmlns:a16="http://schemas.microsoft.com/office/drawing/2014/main" id="{00000000-0008-0000-0000-00006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6</xdr:row>
          <xdr:rowOff>238125</xdr:rowOff>
        </xdr:from>
        <xdr:to>
          <xdr:col>15</xdr:col>
          <xdr:colOff>523875</xdr:colOff>
          <xdr:row>7</xdr:row>
          <xdr:rowOff>47625</xdr:rowOff>
        </xdr:to>
        <xdr:sp macro="" textlink="">
          <xdr:nvSpPr>
            <xdr:cNvPr id="334959" name="onHoldEst4" hidden="1">
              <a:extLst>
                <a:ext uri="{63B3BB69-23CF-44E3-9099-C40C66FF867C}">
                  <a14:compatExt spid="_x0000_s334959"/>
                </a:ext>
                <a:ext uri="{FF2B5EF4-FFF2-40B4-BE49-F238E27FC236}">
                  <a16:creationId xmlns:a16="http://schemas.microsoft.com/office/drawing/2014/main" id="{00000000-0008-0000-0000-00006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7</xdr:row>
          <xdr:rowOff>9525</xdr:rowOff>
        </xdr:from>
        <xdr:to>
          <xdr:col>15</xdr:col>
          <xdr:colOff>523875</xdr:colOff>
          <xdr:row>8</xdr:row>
          <xdr:rowOff>9525</xdr:rowOff>
        </xdr:to>
        <xdr:sp macro="" textlink="">
          <xdr:nvSpPr>
            <xdr:cNvPr id="334960" name="onHoldEst5" hidden="1">
              <a:extLst>
                <a:ext uri="{63B3BB69-23CF-44E3-9099-C40C66FF867C}">
                  <a14:compatExt spid="_x0000_s334960"/>
                </a:ext>
                <a:ext uri="{FF2B5EF4-FFF2-40B4-BE49-F238E27FC236}">
                  <a16:creationId xmlns:a16="http://schemas.microsoft.com/office/drawing/2014/main" id="{00000000-0008-0000-0000-00007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9</xdr:row>
          <xdr:rowOff>9525</xdr:rowOff>
        </xdr:from>
        <xdr:to>
          <xdr:col>15</xdr:col>
          <xdr:colOff>523875</xdr:colOff>
          <xdr:row>10</xdr:row>
          <xdr:rowOff>9525</xdr:rowOff>
        </xdr:to>
        <xdr:sp macro="" textlink="">
          <xdr:nvSpPr>
            <xdr:cNvPr id="334961" name="onHoldEst7" hidden="1">
              <a:extLst>
                <a:ext uri="{63B3BB69-23CF-44E3-9099-C40C66FF867C}">
                  <a14:compatExt spid="_x0000_s334961"/>
                </a:ext>
                <a:ext uri="{FF2B5EF4-FFF2-40B4-BE49-F238E27FC236}">
                  <a16:creationId xmlns:a16="http://schemas.microsoft.com/office/drawing/2014/main" id="{00000000-0008-0000-0000-00007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10</xdr:row>
          <xdr:rowOff>28575</xdr:rowOff>
        </xdr:from>
        <xdr:to>
          <xdr:col>15</xdr:col>
          <xdr:colOff>523875</xdr:colOff>
          <xdr:row>11</xdr:row>
          <xdr:rowOff>28575</xdr:rowOff>
        </xdr:to>
        <xdr:sp macro="" textlink="">
          <xdr:nvSpPr>
            <xdr:cNvPr id="334962" name="onHoldEst8" hidden="1">
              <a:extLst>
                <a:ext uri="{63B3BB69-23CF-44E3-9099-C40C66FF867C}">
                  <a14:compatExt spid="_x0000_s334962"/>
                </a:ext>
                <a:ext uri="{FF2B5EF4-FFF2-40B4-BE49-F238E27FC236}">
                  <a16:creationId xmlns:a16="http://schemas.microsoft.com/office/drawing/2014/main" id="{00000000-0008-0000-0000-00007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12</xdr:row>
          <xdr:rowOff>28575</xdr:rowOff>
        </xdr:from>
        <xdr:to>
          <xdr:col>15</xdr:col>
          <xdr:colOff>523875</xdr:colOff>
          <xdr:row>13</xdr:row>
          <xdr:rowOff>28575</xdr:rowOff>
        </xdr:to>
        <xdr:sp macro="" textlink="">
          <xdr:nvSpPr>
            <xdr:cNvPr id="334963" name="onHoldEst10" hidden="1">
              <a:extLst>
                <a:ext uri="{63B3BB69-23CF-44E3-9099-C40C66FF867C}">
                  <a14:compatExt spid="_x0000_s334963"/>
                </a:ext>
                <a:ext uri="{FF2B5EF4-FFF2-40B4-BE49-F238E27FC236}">
                  <a16:creationId xmlns:a16="http://schemas.microsoft.com/office/drawing/2014/main" id="{00000000-0008-0000-0000-00007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13</xdr:row>
          <xdr:rowOff>0</xdr:rowOff>
        </xdr:from>
        <xdr:to>
          <xdr:col>15</xdr:col>
          <xdr:colOff>523875</xdr:colOff>
          <xdr:row>14</xdr:row>
          <xdr:rowOff>0</xdr:rowOff>
        </xdr:to>
        <xdr:sp macro="" textlink="">
          <xdr:nvSpPr>
            <xdr:cNvPr id="334964" name="onHoldEst11" hidden="1">
              <a:extLst>
                <a:ext uri="{63B3BB69-23CF-44E3-9099-C40C66FF867C}">
                  <a14:compatExt spid="_x0000_s334964"/>
                </a:ext>
                <a:ext uri="{FF2B5EF4-FFF2-40B4-BE49-F238E27FC236}">
                  <a16:creationId xmlns:a16="http://schemas.microsoft.com/office/drawing/2014/main" id="{00000000-0008-0000-0000-00007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11</xdr:row>
          <xdr:rowOff>38100</xdr:rowOff>
        </xdr:from>
        <xdr:to>
          <xdr:col>15</xdr:col>
          <xdr:colOff>523875</xdr:colOff>
          <xdr:row>12</xdr:row>
          <xdr:rowOff>38100</xdr:rowOff>
        </xdr:to>
        <xdr:sp macro="" textlink="">
          <xdr:nvSpPr>
            <xdr:cNvPr id="334965" name="onHoldEst9" hidden="1">
              <a:extLst>
                <a:ext uri="{63B3BB69-23CF-44E3-9099-C40C66FF867C}">
                  <a14:compatExt spid="_x0000_s334965"/>
                </a:ext>
                <a:ext uri="{FF2B5EF4-FFF2-40B4-BE49-F238E27FC236}">
                  <a16:creationId xmlns:a16="http://schemas.microsoft.com/office/drawing/2014/main" id="{00000000-0008-0000-0000-00007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8</xdr:row>
          <xdr:rowOff>0</xdr:rowOff>
        </xdr:from>
        <xdr:to>
          <xdr:col>15</xdr:col>
          <xdr:colOff>523875</xdr:colOff>
          <xdr:row>9</xdr:row>
          <xdr:rowOff>0</xdr:rowOff>
        </xdr:to>
        <xdr:sp macro="" textlink="">
          <xdr:nvSpPr>
            <xdr:cNvPr id="334966" name="onHoldEst6" hidden="1">
              <a:extLst>
                <a:ext uri="{63B3BB69-23CF-44E3-9099-C40C66FF867C}">
                  <a14:compatExt spid="_x0000_s334966"/>
                </a:ext>
                <a:ext uri="{FF2B5EF4-FFF2-40B4-BE49-F238E27FC236}">
                  <a16:creationId xmlns:a16="http://schemas.microsoft.com/office/drawing/2014/main" id="{00000000-0008-0000-0000-00007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14</xdr:row>
          <xdr:rowOff>19050</xdr:rowOff>
        </xdr:from>
        <xdr:to>
          <xdr:col>15</xdr:col>
          <xdr:colOff>533400</xdr:colOff>
          <xdr:row>15</xdr:row>
          <xdr:rowOff>19050</xdr:rowOff>
        </xdr:to>
        <xdr:sp macro="" textlink="">
          <xdr:nvSpPr>
            <xdr:cNvPr id="334967" name="onHoldEst12" hidden="1">
              <a:extLst>
                <a:ext uri="{63B3BB69-23CF-44E3-9099-C40C66FF867C}">
                  <a14:compatExt spid="_x0000_s334967"/>
                </a:ext>
                <a:ext uri="{FF2B5EF4-FFF2-40B4-BE49-F238E27FC236}">
                  <a16:creationId xmlns:a16="http://schemas.microsoft.com/office/drawing/2014/main" id="{00000000-0008-0000-0000-00007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15</xdr:row>
          <xdr:rowOff>28575</xdr:rowOff>
        </xdr:from>
        <xdr:to>
          <xdr:col>15</xdr:col>
          <xdr:colOff>533400</xdr:colOff>
          <xdr:row>16</xdr:row>
          <xdr:rowOff>28575</xdr:rowOff>
        </xdr:to>
        <xdr:sp macro="" textlink="">
          <xdr:nvSpPr>
            <xdr:cNvPr id="334968" name="onHoldEst13" hidden="1">
              <a:extLst>
                <a:ext uri="{63B3BB69-23CF-44E3-9099-C40C66FF867C}">
                  <a14:compatExt spid="_x0000_s334968"/>
                </a:ext>
                <a:ext uri="{FF2B5EF4-FFF2-40B4-BE49-F238E27FC236}">
                  <a16:creationId xmlns:a16="http://schemas.microsoft.com/office/drawing/2014/main" id="{00000000-0008-0000-0000-00007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16</xdr:row>
          <xdr:rowOff>28575</xdr:rowOff>
        </xdr:from>
        <xdr:to>
          <xdr:col>15</xdr:col>
          <xdr:colOff>542925</xdr:colOff>
          <xdr:row>17</xdr:row>
          <xdr:rowOff>28575</xdr:rowOff>
        </xdr:to>
        <xdr:sp macro="" textlink="">
          <xdr:nvSpPr>
            <xdr:cNvPr id="334969" name="onHoldEst14" hidden="1">
              <a:extLst>
                <a:ext uri="{63B3BB69-23CF-44E3-9099-C40C66FF867C}">
                  <a14:compatExt spid="_x0000_s334969"/>
                </a:ext>
                <a:ext uri="{FF2B5EF4-FFF2-40B4-BE49-F238E27FC236}">
                  <a16:creationId xmlns:a16="http://schemas.microsoft.com/office/drawing/2014/main" id="{00000000-0008-0000-0000-00007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17</xdr:row>
          <xdr:rowOff>28575</xdr:rowOff>
        </xdr:from>
        <xdr:to>
          <xdr:col>15</xdr:col>
          <xdr:colOff>542925</xdr:colOff>
          <xdr:row>18</xdr:row>
          <xdr:rowOff>28575</xdr:rowOff>
        </xdr:to>
        <xdr:sp macro="" textlink="">
          <xdr:nvSpPr>
            <xdr:cNvPr id="334970" name="onHoldEst15" hidden="1">
              <a:extLst>
                <a:ext uri="{63B3BB69-23CF-44E3-9099-C40C66FF867C}">
                  <a14:compatExt spid="_x0000_s334970"/>
                </a:ext>
                <a:ext uri="{FF2B5EF4-FFF2-40B4-BE49-F238E27FC236}">
                  <a16:creationId xmlns:a16="http://schemas.microsoft.com/office/drawing/2014/main" id="{00000000-0008-0000-0000-00007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18</xdr:row>
          <xdr:rowOff>38100</xdr:rowOff>
        </xdr:from>
        <xdr:to>
          <xdr:col>15</xdr:col>
          <xdr:colOff>552450</xdr:colOff>
          <xdr:row>19</xdr:row>
          <xdr:rowOff>38100</xdr:rowOff>
        </xdr:to>
        <xdr:sp macro="" textlink="">
          <xdr:nvSpPr>
            <xdr:cNvPr id="334971" name="onHoldEst16" hidden="1">
              <a:extLst>
                <a:ext uri="{63B3BB69-23CF-44E3-9099-C40C66FF867C}">
                  <a14:compatExt spid="_x0000_s334971"/>
                </a:ext>
                <a:ext uri="{FF2B5EF4-FFF2-40B4-BE49-F238E27FC236}">
                  <a16:creationId xmlns:a16="http://schemas.microsoft.com/office/drawing/2014/main" id="{00000000-0008-0000-0000-00007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19</xdr:row>
          <xdr:rowOff>47625</xdr:rowOff>
        </xdr:from>
        <xdr:to>
          <xdr:col>15</xdr:col>
          <xdr:colOff>552450</xdr:colOff>
          <xdr:row>20</xdr:row>
          <xdr:rowOff>47625</xdr:rowOff>
        </xdr:to>
        <xdr:sp macro="" textlink="">
          <xdr:nvSpPr>
            <xdr:cNvPr id="334972" name="onHoldEst17" hidden="1">
              <a:extLst>
                <a:ext uri="{63B3BB69-23CF-44E3-9099-C40C66FF867C}">
                  <a14:compatExt spid="_x0000_s334972"/>
                </a:ext>
                <a:ext uri="{FF2B5EF4-FFF2-40B4-BE49-F238E27FC236}">
                  <a16:creationId xmlns:a16="http://schemas.microsoft.com/office/drawing/2014/main" id="{00000000-0008-0000-0000-00007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20</xdr:row>
          <xdr:rowOff>38100</xdr:rowOff>
        </xdr:from>
        <xdr:to>
          <xdr:col>15</xdr:col>
          <xdr:colOff>552450</xdr:colOff>
          <xdr:row>21</xdr:row>
          <xdr:rowOff>38100</xdr:rowOff>
        </xdr:to>
        <xdr:sp macro="" textlink="">
          <xdr:nvSpPr>
            <xdr:cNvPr id="334973" name="onHoldEst18" hidden="1">
              <a:extLst>
                <a:ext uri="{63B3BB69-23CF-44E3-9099-C40C66FF867C}">
                  <a14:compatExt spid="_x0000_s334973"/>
                </a:ext>
                <a:ext uri="{FF2B5EF4-FFF2-40B4-BE49-F238E27FC236}">
                  <a16:creationId xmlns:a16="http://schemas.microsoft.com/office/drawing/2014/main" id="{00000000-0008-0000-0000-00007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21</xdr:row>
          <xdr:rowOff>38100</xdr:rowOff>
        </xdr:from>
        <xdr:to>
          <xdr:col>15</xdr:col>
          <xdr:colOff>552450</xdr:colOff>
          <xdr:row>22</xdr:row>
          <xdr:rowOff>38100</xdr:rowOff>
        </xdr:to>
        <xdr:sp macro="" textlink="">
          <xdr:nvSpPr>
            <xdr:cNvPr id="334974" name="onHoldEst19" hidden="1">
              <a:extLst>
                <a:ext uri="{63B3BB69-23CF-44E3-9099-C40C66FF867C}">
                  <a14:compatExt spid="_x0000_s334974"/>
                </a:ext>
                <a:ext uri="{FF2B5EF4-FFF2-40B4-BE49-F238E27FC236}">
                  <a16:creationId xmlns:a16="http://schemas.microsoft.com/office/drawing/2014/main" id="{00000000-0008-0000-0000-00007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22</xdr:row>
          <xdr:rowOff>19050</xdr:rowOff>
        </xdr:from>
        <xdr:to>
          <xdr:col>15</xdr:col>
          <xdr:colOff>552450</xdr:colOff>
          <xdr:row>23</xdr:row>
          <xdr:rowOff>19050</xdr:rowOff>
        </xdr:to>
        <xdr:sp macro="" textlink="">
          <xdr:nvSpPr>
            <xdr:cNvPr id="334975" name="onHoldEst20" hidden="1">
              <a:extLst>
                <a:ext uri="{63B3BB69-23CF-44E3-9099-C40C66FF867C}">
                  <a14:compatExt spid="_x0000_s334975"/>
                </a:ext>
                <a:ext uri="{FF2B5EF4-FFF2-40B4-BE49-F238E27FC236}">
                  <a16:creationId xmlns:a16="http://schemas.microsoft.com/office/drawing/2014/main" id="{00000000-0008-0000-0000-00007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23</xdr:row>
          <xdr:rowOff>28575</xdr:rowOff>
        </xdr:from>
        <xdr:to>
          <xdr:col>15</xdr:col>
          <xdr:colOff>552450</xdr:colOff>
          <xdr:row>24</xdr:row>
          <xdr:rowOff>28575</xdr:rowOff>
        </xdr:to>
        <xdr:sp macro="" textlink="">
          <xdr:nvSpPr>
            <xdr:cNvPr id="334976" name="onHoldEst21" hidden="1">
              <a:extLst>
                <a:ext uri="{63B3BB69-23CF-44E3-9099-C40C66FF867C}">
                  <a14:compatExt spid="_x0000_s334976"/>
                </a:ext>
                <a:ext uri="{FF2B5EF4-FFF2-40B4-BE49-F238E27FC236}">
                  <a16:creationId xmlns:a16="http://schemas.microsoft.com/office/drawing/2014/main" id="{00000000-0008-0000-0000-00008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24</xdr:row>
          <xdr:rowOff>47625</xdr:rowOff>
        </xdr:from>
        <xdr:to>
          <xdr:col>15</xdr:col>
          <xdr:colOff>561975</xdr:colOff>
          <xdr:row>25</xdr:row>
          <xdr:rowOff>47625</xdr:rowOff>
        </xdr:to>
        <xdr:sp macro="" textlink="">
          <xdr:nvSpPr>
            <xdr:cNvPr id="334977" name="onHoldEst22" hidden="1">
              <a:extLst>
                <a:ext uri="{63B3BB69-23CF-44E3-9099-C40C66FF867C}">
                  <a14:compatExt spid="_x0000_s334977"/>
                </a:ext>
                <a:ext uri="{FF2B5EF4-FFF2-40B4-BE49-F238E27FC236}">
                  <a16:creationId xmlns:a16="http://schemas.microsoft.com/office/drawing/2014/main" id="{00000000-0008-0000-0000-00008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25</xdr:row>
          <xdr:rowOff>47625</xdr:rowOff>
        </xdr:from>
        <xdr:to>
          <xdr:col>15</xdr:col>
          <xdr:colOff>561975</xdr:colOff>
          <xdr:row>26</xdr:row>
          <xdr:rowOff>47625</xdr:rowOff>
        </xdr:to>
        <xdr:sp macro="" textlink="">
          <xdr:nvSpPr>
            <xdr:cNvPr id="334978" name="onHoldEst23" hidden="1">
              <a:extLst>
                <a:ext uri="{63B3BB69-23CF-44E3-9099-C40C66FF867C}">
                  <a14:compatExt spid="_x0000_s334978"/>
                </a:ext>
                <a:ext uri="{FF2B5EF4-FFF2-40B4-BE49-F238E27FC236}">
                  <a16:creationId xmlns:a16="http://schemas.microsoft.com/office/drawing/2014/main" id="{00000000-0008-0000-0000-00008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26</xdr:row>
          <xdr:rowOff>38100</xdr:rowOff>
        </xdr:from>
        <xdr:to>
          <xdr:col>15</xdr:col>
          <xdr:colOff>561975</xdr:colOff>
          <xdr:row>27</xdr:row>
          <xdr:rowOff>38100</xdr:rowOff>
        </xdr:to>
        <xdr:sp macro="" textlink="">
          <xdr:nvSpPr>
            <xdr:cNvPr id="334979" name="onHoldEst24" hidden="1">
              <a:extLst>
                <a:ext uri="{63B3BB69-23CF-44E3-9099-C40C66FF867C}">
                  <a14:compatExt spid="_x0000_s334979"/>
                </a:ext>
                <a:ext uri="{FF2B5EF4-FFF2-40B4-BE49-F238E27FC236}">
                  <a16:creationId xmlns:a16="http://schemas.microsoft.com/office/drawing/2014/main" id="{00000000-0008-0000-0000-00008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27</xdr:row>
          <xdr:rowOff>57150</xdr:rowOff>
        </xdr:from>
        <xdr:to>
          <xdr:col>15</xdr:col>
          <xdr:colOff>571500</xdr:colOff>
          <xdr:row>28</xdr:row>
          <xdr:rowOff>57150</xdr:rowOff>
        </xdr:to>
        <xdr:sp macro="" textlink="">
          <xdr:nvSpPr>
            <xdr:cNvPr id="334980" name="onHoldEst25" hidden="1">
              <a:extLst>
                <a:ext uri="{63B3BB69-23CF-44E3-9099-C40C66FF867C}">
                  <a14:compatExt spid="_x0000_s334980"/>
                </a:ext>
                <a:ext uri="{FF2B5EF4-FFF2-40B4-BE49-F238E27FC236}">
                  <a16:creationId xmlns:a16="http://schemas.microsoft.com/office/drawing/2014/main" id="{00000000-0008-0000-0000-00008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28</xdr:row>
          <xdr:rowOff>38100</xdr:rowOff>
        </xdr:from>
        <xdr:to>
          <xdr:col>15</xdr:col>
          <xdr:colOff>571500</xdr:colOff>
          <xdr:row>29</xdr:row>
          <xdr:rowOff>38100</xdr:rowOff>
        </xdr:to>
        <xdr:sp macro="" textlink="">
          <xdr:nvSpPr>
            <xdr:cNvPr id="334981" name="onHoldEst26" hidden="1">
              <a:extLst>
                <a:ext uri="{63B3BB69-23CF-44E3-9099-C40C66FF867C}">
                  <a14:compatExt spid="_x0000_s334981"/>
                </a:ext>
                <a:ext uri="{FF2B5EF4-FFF2-40B4-BE49-F238E27FC236}">
                  <a16:creationId xmlns:a16="http://schemas.microsoft.com/office/drawing/2014/main" id="{00000000-0008-0000-0000-00008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29</xdr:row>
          <xdr:rowOff>19050</xdr:rowOff>
        </xdr:from>
        <xdr:to>
          <xdr:col>15</xdr:col>
          <xdr:colOff>571500</xdr:colOff>
          <xdr:row>30</xdr:row>
          <xdr:rowOff>19050</xdr:rowOff>
        </xdr:to>
        <xdr:sp macro="" textlink="">
          <xdr:nvSpPr>
            <xdr:cNvPr id="334982" name="onHoldEst27" hidden="1">
              <a:extLst>
                <a:ext uri="{63B3BB69-23CF-44E3-9099-C40C66FF867C}">
                  <a14:compatExt spid="_x0000_s334982"/>
                </a:ext>
                <a:ext uri="{FF2B5EF4-FFF2-40B4-BE49-F238E27FC236}">
                  <a16:creationId xmlns:a16="http://schemas.microsoft.com/office/drawing/2014/main" id="{00000000-0008-0000-0000-00008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30</xdr:row>
          <xdr:rowOff>19050</xdr:rowOff>
        </xdr:from>
        <xdr:to>
          <xdr:col>15</xdr:col>
          <xdr:colOff>571500</xdr:colOff>
          <xdr:row>31</xdr:row>
          <xdr:rowOff>19050</xdr:rowOff>
        </xdr:to>
        <xdr:sp macro="" textlink="">
          <xdr:nvSpPr>
            <xdr:cNvPr id="334983" name="onHoldEst28" hidden="1">
              <a:extLst>
                <a:ext uri="{63B3BB69-23CF-44E3-9099-C40C66FF867C}">
                  <a14:compatExt spid="_x0000_s334983"/>
                </a:ext>
                <a:ext uri="{FF2B5EF4-FFF2-40B4-BE49-F238E27FC236}">
                  <a16:creationId xmlns:a16="http://schemas.microsoft.com/office/drawing/2014/main" id="{00000000-0008-0000-0000-00008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31</xdr:row>
          <xdr:rowOff>19050</xdr:rowOff>
        </xdr:from>
        <xdr:to>
          <xdr:col>15</xdr:col>
          <xdr:colOff>571500</xdr:colOff>
          <xdr:row>32</xdr:row>
          <xdr:rowOff>19050</xdr:rowOff>
        </xdr:to>
        <xdr:sp macro="" textlink="">
          <xdr:nvSpPr>
            <xdr:cNvPr id="334984" name="onHoldEst29" hidden="1">
              <a:extLst>
                <a:ext uri="{63B3BB69-23CF-44E3-9099-C40C66FF867C}">
                  <a14:compatExt spid="_x0000_s334984"/>
                </a:ext>
                <a:ext uri="{FF2B5EF4-FFF2-40B4-BE49-F238E27FC236}">
                  <a16:creationId xmlns:a16="http://schemas.microsoft.com/office/drawing/2014/main" id="{00000000-0008-0000-0000-00008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32</xdr:row>
          <xdr:rowOff>19050</xdr:rowOff>
        </xdr:from>
        <xdr:to>
          <xdr:col>15</xdr:col>
          <xdr:colOff>571500</xdr:colOff>
          <xdr:row>33</xdr:row>
          <xdr:rowOff>19050</xdr:rowOff>
        </xdr:to>
        <xdr:sp macro="" textlink="">
          <xdr:nvSpPr>
            <xdr:cNvPr id="334985" name="onHoldEst30" hidden="1">
              <a:extLst>
                <a:ext uri="{63B3BB69-23CF-44E3-9099-C40C66FF867C}">
                  <a14:compatExt spid="_x0000_s334985"/>
                </a:ext>
                <a:ext uri="{FF2B5EF4-FFF2-40B4-BE49-F238E27FC236}">
                  <a16:creationId xmlns:a16="http://schemas.microsoft.com/office/drawing/2014/main" id="{00000000-0008-0000-0000-00008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33</xdr:row>
          <xdr:rowOff>38100</xdr:rowOff>
        </xdr:from>
        <xdr:to>
          <xdr:col>15</xdr:col>
          <xdr:colOff>571500</xdr:colOff>
          <xdr:row>34</xdr:row>
          <xdr:rowOff>38100</xdr:rowOff>
        </xdr:to>
        <xdr:sp macro="" textlink="">
          <xdr:nvSpPr>
            <xdr:cNvPr id="334986" name="onHoldEst31" hidden="1">
              <a:extLst>
                <a:ext uri="{63B3BB69-23CF-44E3-9099-C40C66FF867C}">
                  <a14:compatExt spid="_x0000_s334986"/>
                </a:ext>
                <a:ext uri="{FF2B5EF4-FFF2-40B4-BE49-F238E27FC236}">
                  <a16:creationId xmlns:a16="http://schemas.microsoft.com/office/drawing/2014/main" id="{00000000-0008-0000-0000-00008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34</xdr:row>
          <xdr:rowOff>38100</xdr:rowOff>
        </xdr:from>
        <xdr:to>
          <xdr:col>15</xdr:col>
          <xdr:colOff>571500</xdr:colOff>
          <xdr:row>35</xdr:row>
          <xdr:rowOff>38100</xdr:rowOff>
        </xdr:to>
        <xdr:sp macro="" textlink="">
          <xdr:nvSpPr>
            <xdr:cNvPr id="334987" name="CheckBox91" hidden="1">
              <a:extLst>
                <a:ext uri="{63B3BB69-23CF-44E3-9099-C40C66FF867C}">
                  <a14:compatExt spid="_x0000_s334987"/>
                </a:ext>
                <a:ext uri="{FF2B5EF4-FFF2-40B4-BE49-F238E27FC236}">
                  <a16:creationId xmlns:a16="http://schemas.microsoft.com/office/drawing/2014/main" id="{00000000-0008-0000-0000-00008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35</xdr:row>
          <xdr:rowOff>38100</xdr:rowOff>
        </xdr:from>
        <xdr:to>
          <xdr:col>15</xdr:col>
          <xdr:colOff>571500</xdr:colOff>
          <xdr:row>36</xdr:row>
          <xdr:rowOff>38100</xdr:rowOff>
        </xdr:to>
        <xdr:sp macro="" textlink="">
          <xdr:nvSpPr>
            <xdr:cNvPr id="334988" name="onHoldEst33" hidden="1">
              <a:extLst>
                <a:ext uri="{63B3BB69-23CF-44E3-9099-C40C66FF867C}">
                  <a14:compatExt spid="_x0000_s334988"/>
                </a:ext>
                <a:ext uri="{FF2B5EF4-FFF2-40B4-BE49-F238E27FC236}">
                  <a16:creationId xmlns:a16="http://schemas.microsoft.com/office/drawing/2014/main" id="{00000000-0008-0000-0000-00008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36</xdr:row>
          <xdr:rowOff>19050</xdr:rowOff>
        </xdr:from>
        <xdr:to>
          <xdr:col>15</xdr:col>
          <xdr:colOff>571500</xdr:colOff>
          <xdr:row>37</xdr:row>
          <xdr:rowOff>19050</xdr:rowOff>
        </xdr:to>
        <xdr:sp macro="" textlink="">
          <xdr:nvSpPr>
            <xdr:cNvPr id="334989" name="onHoldEst34" hidden="1">
              <a:extLst>
                <a:ext uri="{63B3BB69-23CF-44E3-9099-C40C66FF867C}">
                  <a14:compatExt spid="_x0000_s334989"/>
                </a:ext>
                <a:ext uri="{FF2B5EF4-FFF2-40B4-BE49-F238E27FC236}">
                  <a16:creationId xmlns:a16="http://schemas.microsoft.com/office/drawing/2014/main" id="{00000000-0008-0000-0000-00008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37</xdr:row>
          <xdr:rowOff>28575</xdr:rowOff>
        </xdr:from>
        <xdr:to>
          <xdr:col>15</xdr:col>
          <xdr:colOff>571500</xdr:colOff>
          <xdr:row>38</xdr:row>
          <xdr:rowOff>28575</xdr:rowOff>
        </xdr:to>
        <xdr:sp macro="" textlink="">
          <xdr:nvSpPr>
            <xdr:cNvPr id="334990" name="onHoldEst35" hidden="1">
              <a:extLst>
                <a:ext uri="{63B3BB69-23CF-44E3-9099-C40C66FF867C}">
                  <a14:compatExt spid="_x0000_s334990"/>
                </a:ext>
                <a:ext uri="{FF2B5EF4-FFF2-40B4-BE49-F238E27FC236}">
                  <a16:creationId xmlns:a16="http://schemas.microsoft.com/office/drawing/2014/main" id="{00000000-0008-0000-0000-00008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38</xdr:row>
          <xdr:rowOff>38100</xdr:rowOff>
        </xdr:from>
        <xdr:to>
          <xdr:col>15</xdr:col>
          <xdr:colOff>571500</xdr:colOff>
          <xdr:row>39</xdr:row>
          <xdr:rowOff>38100</xdr:rowOff>
        </xdr:to>
        <xdr:sp macro="" textlink="">
          <xdr:nvSpPr>
            <xdr:cNvPr id="334991" name="CheckBox95" hidden="1">
              <a:extLst>
                <a:ext uri="{63B3BB69-23CF-44E3-9099-C40C66FF867C}">
                  <a14:compatExt spid="_x0000_s334991"/>
                </a:ext>
                <a:ext uri="{FF2B5EF4-FFF2-40B4-BE49-F238E27FC236}">
                  <a16:creationId xmlns:a16="http://schemas.microsoft.com/office/drawing/2014/main" id="{00000000-0008-0000-0000-00008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39</xdr:row>
          <xdr:rowOff>38100</xdr:rowOff>
        </xdr:from>
        <xdr:to>
          <xdr:col>15</xdr:col>
          <xdr:colOff>571500</xdr:colOff>
          <xdr:row>40</xdr:row>
          <xdr:rowOff>38100</xdr:rowOff>
        </xdr:to>
        <xdr:sp macro="" textlink="">
          <xdr:nvSpPr>
            <xdr:cNvPr id="334992" name="onHoldEst37" hidden="1">
              <a:extLst>
                <a:ext uri="{63B3BB69-23CF-44E3-9099-C40C66FF867C}">
                  <a14:compatExt spid="_x0000_s334992"/>
                </a:ext>
                <a:ext uri="{FF2B5EF4-FFF2-40B4-BE49-F238E27FC236}">
                  <a16:creationId xmlns:a16="http://schemas.microsoft.com/office/drawing/2014/main" id="{00000000-0008-0000-0000-00009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40</xdr:row>
          <xdr:rowOff>38100</xdr:rowOff>
        </xdr:from>
        <xdr:to>
          <xdr:col>15</xdr:col>
          <xdr:colOff>571500</xdr:colOff>
          <xdr:row>41</xdr:row>
          <xdr:rowOff>38100</xdr:rowOff>
        </xdr:to>
        <xdr:sp macro="" textlink="">
          <xdr:nvSpPr>
            <xdr:cNvPr id="334993" name="onHoldEst38" hidden="1">
              <a:extLst>
                <a:ext uri="{63B3BB69-23CF-44E3-9099-C40C66FF867C}">
                  <a14:compatExt spid="_x0000_s334993"/>
                </a:ext>
                <a:ext uri="{FF2B5EF4-FFF2-40B4-BE49-F238E27FC236}">
                  <a16:creationId xmlns:a16="http://schemas.microsoft.com/office/drawing/2014/main" id="{00000000-0008-0000-0000-00009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41</xdr:row>
          <xdr:rowOff>28575</xdr:rowOff>
        </xdr:from>
        <xdr:to>
          <xdr:col>15</xdr:col>
          <xdr:colOff>571500</xdr:colOff>
          <xdr:row>42</xdr:row>
          <xdr:rowOff>28575</xdr:rowOff>
        </xdr:to>
        <xdr:sp macro="" textlink="">
          <xdr:nvSpPr>
            <xdr:cNvPr id="334994" name="onHoldEst39" hidden="1">
              <a:extLst>
                <a:ext uri="{63B3BB69-23CF-44E3-9099-C40C66FF867C}">
                  <a14:compatExt spid="_x0000_s334994"/>
                </a:ext>
                <a:ext uri="{FF2B5EF4-FFF2-40B4-BE49-F238E27FC236}">
                  <a16:creationId xmlns:a16="http://schemas.microsoft.com/office/drawing/2014/main" id="{00000000-0008-0000-0000-00009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42</xdr:row>
          <xdr:rowOff>19050</xdr:rowOff>
        </xdr:from>
        <xdr:to>
          <xdr:col>15</xdr:col>
          <xdr:colOff>571500</xdr:colOff>
          <xdr:row>43</xdr:row>
          <xdr:rowOff>19050</xdr:rowOff>
        </xdr:to>
        <xdr:sp macro="" textlink="">
          <xdr:nvSpPr>
            <xdr:cNvPr id="334995" name="onHoldEst40" hidden="1">
              <a:extLst>
                <a:ext uri="{63B3BB69-23CF-44E3-9099-C40C66FF867C}">
                  <a14:compatExt spid="_x0000_s334995"/>
                </a:ext>
                <a:ext uri="{FF2B5EF4-FFF2-40B4-BE49-F238E27FC236}">
                  <a16:creationId xmlns:a16="http://schemas.microsoft.com/office/drawing/2014/main" id="{00000000-0008-0000-0000-00009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43</xdr:row>
          <xdr:rowOff>9525</xdr:rowOff>
        </xdr:from>
        <xdr:to>
          <xdr:col>15</xdr:col>
          <xdr:colOff>571500</xdr:colOff>
          <xdr:row>44</xdr:row>
          <xdr:rowOff>9525</xdr:rowOff>
        </xdr:to>
        <xdr:sp macro="" textlink="">
          <xdr:nvSpPr>
            <xdr:cNvPr id="334996" name="onHoldEst41" hidden="1">
              <a:extLst>
                <a:ext uri="{63B3BB69-23CF-44E3-9099-C40C66FF867C}">
                  <a14:compatExt spid="_x0000_s334996"/>
                </a:ext>
                <a:ext uri="{FF2B5EF4-FFF2-40B4-BE49-F238E27FC236}">
                  <a16:creationId xmlns:a16="http://schemas.microsoft.com/office/drawing/2014/main" id="{00000000-0008-0000-0000-00009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44</xdr:row>
          <xdr:rowOff>9525</xdr:rowOff>
        </xdr:from>
        <xdr:to>
          <xdr:col>15</xdr:col>
          <xdr:colOff>571500</xdr:colOff>
          <xdr:row>45</xdr:row>
          <xdr:rowOff>9525</xdr:rowOff>
        </xdr:to>
        <xdr:sp macro="" textlink="">
          <xdr:nvSpPr>
            <xdr:cNvPr id="334997" name="onHoldEst42" hidden="1">
              <a:extLst>
                <a:ext uri="{63B3BB69-23CF-44E3-9099-C40C66FF867C}">
                  <a14:compatExt spid="_x0000_s334997"/>
                </a:ext>
                <a:ext uri="{FF2B5EF4-FFF2-40B4-BE49-F238E27FC236}">
                  <a16:creationId xmlns:a16="http://schemas.microsoft.com/office/drawing/2014/main" id="{00000000-0008-0000-0000-00009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45</xdr:row>
          <xdr:rowOff>19050</xdr:rowOff>
        </xdr:from>
        <xdr:to>
          <xdr:col>15</xdr:col>
          <xdr:colOff>571500</xdr:colOff>
          <xdr:row>46</xdr:row>
          <xdr:rowOff>19050</xdr:rowOff>
        </xdr:to>
        <xdr:sp macro="" textlink="">
          <xdr:nvSpPr>
            <xdr:cNvPr id="334998" name="onHoldEst43" hidden="1">
              <a:extLst>
                <a:ext uri="{63B3BB69-23CF-44E3-9099-C40C66FF867C}">
                  <a14:compatExt spid="_x0000_s334998"/>
                </a:ext>
                <a:ext uri="{FF2B5EF4-FFF2-40B4-BE49-F238E27FC236}">
                  <a16:creationId xmlns:a16="http://schemas.microsoft.com/office/drawing/2014/main" id="{00000000-0008-0000-0000-00009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46</xdr:row>
          <xdr:rowOff>0</xdr:rowOff>
        </xdr:from>
        <xdr:to>
          <xdr:col>15</xdr:col>
          <xdr:colOff>571500</xdr:colOff>
          <xdr:row>47</xdr:row>
          <xdr:rowOff>0</xdr:rowOff>
        </xdr:to>
        <xdr:sp macro="" textlink="">
          <xdr:nvSpPr>
            <xdr:cNvPr id="334999" name="onHoldEst44" hidden="1">
              <a:extLst>
                <a:ext uri="{63B3BB69-23CF-44E3-9099-C40C66FF867C}">
                  <a14:compatExt spid="_x0000_s334999"/>
                </a:ext>
                <a:ext uri="{FF2B5EF4-FFF2-40B4-BE49-F238E27FC236}">
                  <a16:creationId xmlns:a16="http://schemas.microsoft.com/office/drawing/2014/main" id="{00000000-0008-0000-0000-00009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47</xdr:row>
          <xdr:rowOff>9525</xdr:rowOff>
        </xdr:from>
        <xdr:to>
          <xdr:col>15</xdr:col>
          <xdr:colOff>561975</xdr:colOff>
          <xdr:row>48</xdr:row>
          <xdr:rowOff>9525</xdr:rowOff>
        </xdr:to>
        <xdr:sp macro="" textlink="">
          <xdr:nvSpPr>
            <xdr:cNvPr id="335000" name="onHoldEst45" hidden="1">
              <a:extLst>
                <a:ext uri="{63B3BB69-23CF-44E3-9099-C40C66FF867C}">
                  <a14:compatExt spid="_x0000_s335000"/>
                </a:ext>
                <a:ext uri="{FF2B5EF4-FFF2-40B4-BE49-F238E27FC236}">
                  <a16:creationId xmlns:a16="http://schemas.microsoft.com/office/drawing/2014/main" id="{00000000-0008-0000-0000-00009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48</xdr:row>
          <xdr:rowOff>0</xdr:rowOff>
        </xdr:from>
        <xdr:to>
          <xdr:col>15</xdr:col>
          <xdr:colOff>552450</xdr:colOff>
          <xdr:row>49</xdr:row>
          <xdr:rowOff>0</xdr:rowOff>
        </xdr:to>
        <xdr:sp macro="" textlink="">
          <xdr:nvSpPr>
            <xdr:cNvPr id="335001" name="onHoldEst46" hidden="1">
              <a:extLst>
                <a:ext uri="{63B3BB69-23CF-44E3-9099-C40C66FF867C}">
                  <a14:compatExt spid="_x0000_s335001"/>
                </a:ext>
                <a:ext uri="{FF2B5EF4-FFF2-40B4-BE49-F238E27FC236}">
                  <a16:creationId xmlns:a16="http://schemas.microsoft.com/office/drawing/2014/main" id="{00000000-0008-0000-0000-00009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49</xdr:row>
          <xdr:rowOff>0</xdr:rowOff>
        </xdr:from>
        <xdr:to>
          <xdr:col>15</xdr:col>
          <xdr:colOff>552450</xdr:colOff>
          <xdr:row>50</xdr:row>
          <xdr:rowOff>0</xdr:rowOff>
        </xdr:to>
        <xdr:sp macro="" textlink="">
          <xdr:nvSpPr>
            <xdr:cNvPr id="335002" name="onHoldEst47" hidden="1">
              <a:extLst>
                <a:ext uri="{63B3BB69-23CF-44E3-9099-C40C66FF867C}">
                  <a14:compatExt spid="_x0000_s335002"/>
                </a:ext>
                <a:ext uri="{FF2B5EF4-FFF2-40B4-BE49-F238E27FC236}">
                  <a16:creationId xmlns:a16="http://schemas.microsoft.com/office/drawing/2014/main" id="{00000000-0008-0000-0000-00009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0</xdr:rowOff>
        </xdr:from>
        <xdr:to>
          <xdr:col>15</xdr:col>
          <xdr:colOff>552450</xdr:colOff>
          <xdr:row>51</xdr:row>
          <xdr:rowOff>0</xdr:rowOff>
        </xdr:to>
        <xdr:sp macro="" textlink="">
          <xdr:nvSpPr>
            <xdr:cNvPr id="335003" name="onHoldEst48" hidden="1">
              <a:extLst>
                <a:ext uri="{63B3BB69-23CF-44E3-9099-C40C66FF867C}">
                  <a14:compatExt spid="_x0000_s335003"/>
                </a:ext>
                <a:ext uri="{FF2B5EF4-FFF2-40B4-BE49-F238E27FC236}">
                  <a16:creationId xmlns:a16="http://schemas.microsoft.com/office/drawing/2014/main" id="{00000000-0008-0000-0000-00009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171450</xdr:rowOff>
        </xdr:from>
        <xdr:to>
          <xdr:col>15</xdr:col>
          <xdr:colOff>552450</xdr:colOff>
          <xdr:row>51</xdr:row>
          <xdr:rowOff>171450</xdr:rowOff>
        </xdr:to>
        <xdr:sp macro="" textlink="">
          <xdr:nvSpPr>
            <xdr:cNvPr id="335004" name="onHoldEst49" hidden="1">
              <a:extLst>
                <a:ext uri="{63B3BB69-23CF-44E3-9099-C40C66FF867C}">
                  <a14:compatExt spid="_x0000_s335004"/>
                </a:ext>
                <a:ext uri="{FF2B5EF4-FFF2-40B4-BE49-F238E27FC236}">
                  <a16:creationId xmlns:a16="http://schemas.microsoft.com/office/drawing/2014/main" id="{00000000-0008-0000-0000-00009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52</xdr:row>
          <xdr:rowOff>9525</xdr:rowOff>
        </xdr:from>
        <xdr:to>
          <xdr:col>15</xdr:col>
          <xdr:colOff>561975</xdr:colOff>
          <xdr:row>53</xdr:row>
          <xdr:rowOff>9525</xdr:rowOff>
        </xdr:to>
        <xdr:sp macro="" textlink="">
          <xdr:nvSpPr>
            <xdr:cNvPr id="335005" name="onHoldEst50" hidden="1">
              <a:extLst>
                <a:ext uri="{63B3BB69-23CF-44E3-9099-C40C66FF867C}">
                  <a14:compatExt spid="_x0000_s335005"/>
                </a:ext>
                <a:ext uri="{FF2B5EF4-FFF2-40B4-BE49-F238E27FC236}">
                  <a16:creationId xmlns:a16="http://schemas.microsoft.com/office/drawing/2014/main" id="{00000000-0008-0000-0000-00009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53</xdr:row>
          <xdr:rowOff>0</xdr:rowOff>
        </xdr:from>
        <xdr:to>
          <xdr:col>15</xdr:col>
          <xdr:colOff>561975</xdr:colOff>
          <xdr:row>54</xdr:row>
          <xdr:rowOff>0</xdr:rowOff>
        </xdr:to>
        <xdr:sp macro="" textlink="">
          <xdr:nvSpPr>
            <xdr:cNvPr id="335006" name="onHoldEst51" hidden="1">
              <a:extLst>
                <a:ext uri="{63B3BB69-23CF-44E3-9099-C40C66FF867C}">
                  <a14:compatExt spid="_x0000_s335006"/>
                </a:ext>
                <a:ext uri="{FF2B5EF4-FFF2-40B4-BE49-F238E27FC236}">
                  <a16:creationId xmlns:a16="http://schemas.microsoft.com/office/drawing/2014/main" id="{00000000-0008-0000-0000-00009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54</xdr:row>
          <xdr:rowOff>0</xdr:rowOff>
        </xdr:from>
        <xdr:to>
          <xdr:col>15</xdr:col>
          <xdr:colOff>561975</xdr:colOff>
          <xdr:row>55</xdr:row>
          <xdr:rowOff>0</xdr:rowOff>
        </xdr:to>
        <xdr:sp macro="" textlink="">
          <xdr:nvSpPr>
            <xdr:cNvPr id="335007" name="onHoldEst52" hidden="1">
              <a:extLst>
                <a:ext uri="{63B3BB69-23CF-44E3-9099-C40C66FF867C}">
                  <a14:compatExt spid="_x0000_s335007"/>
                </a:ext>
                <a:ext uri="{FF2B5EF4-FFF2-40B4-BE49-F238E27FC236}">
                  <a16:creationId xmlns:a16="http://schemas.microsoft.com/office/drawing/2014/main" id="{00000000-0008-0000-0000-00009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55</xdr:row>
          <xdr:rowOff>9525</xdr:rowOff>
        </xdr:from>
        <xdr:to>
          <xdr:col>15</xdr:col>
          <xdr:colOff>561975</xdr:colOff>
          <xdr:row>56</xdr:row>
          <xdr:rowOff>9525</xdr:rowOff>
        </xdr:to>
        <xdr:sp macro="" textlink="">
          <xdr:nvSpPr>
            <xdr:cNvPr id="335008" name="onHoldEst53" hidden="1">
              <a:extLst>
                <a:ext uri="{63B3BB69-23CF-44E3-9099-C40C66FF867C}">
                  <a14:compatExt spid="_x0000_s335008"/>
                </a:ext>
                <a:ext uri="{FF2B5EF4-FFF2-40B4-BE49-F238E27FC236}">
                  <a16:creationId xmlns:a16="http://schemas.microsoft.com/office/drawing/2014/main" id="{00000000-0008-0000-0000-0000A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56</xdr:row>
          <xdr:rowOff>28575</xdr:rowOff>
        </xdr:from>
        <xdr:to>
          <xdr:col>15</xdr:col>
          <xdr:colOff>561975</xdr:colOff>
          <xdr:row>57</xdr:row>
          <xdr:rowOff>28575</xdr:rowOff>
        </xdr:to>
        <xdr:sp macro="" textlink="">
          <xdr:nvSpPr>
            <xdr:cNvPr id="335009" name="onHoldEst54" hidden="1">
              <a:extLst>
                <a:ext uri="{63B3BB69-23CF-44E3-9099-C40C66FF867C}">
                  <a14:compatExt spid="_x0000_s335009"/>
                </a:ext>
                <a:ext uri="{FF2B5EF4-FFF2-40B4-BE49-F238E27FC236}">
                  <a16:creationId xmlns:a16="http://schemas.microsoft.com/office/drawing/2014/main" id="{00000000-0008-0000-0000-0000A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3</xdr:row>
          <xdr:rowOff>28575</xdr:rowOff>
        </xdr:from>
        <xdr:to>
          <xdr:col>15</xdr:col>
          <xdr:colOff>514350</xdr:colOff>
          <xdr:row>4</xdr:row>
          <xdr:rowOff>28575</xdr:rowOff>
        </xdr:to>
        <xdr:sp macro="" textlink="">
          <xdr:nvSpPr>
            <xdr:cNvPr id="335010" name="onHoldEst1" hidden="1">
              <a:extLst>
                <a:ext uri="{63B3BB69-23CF-44E3-9099-C40C66FF867C}">
                  <a14:compatExt spid="_x0000_s335010"/>
                </a:ext>
                <a:ext uri="{FF2B5EF4-FFF2-40B4-BE49-F238E27FC236}">
                  <a16:creationId xmlns:a16="http://schemas.microsoft.com/office/drawing/2014/main" id="{00000000-0008-0000-0000-0000A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47625</xdr:colOff>
          <xdr:row>1</xdr:row>
          <xdr:rowOff>104775</xdr:rowOff>
        </xdr:from>
        <xdr:to>
          <xdr:col>20</xdr:col>
          <xdr:colOff>1885950</xdr:colOff>
          <xdr:row>1</xdr:row>
          <xdr:rowOff>371475</xdr:rowOff>
        </xdr:to>
        <xdr:sp macro="" textlink="">
          <xdr:nvSpPr>
            <xdr:cNvPr id="5122" name="Ben1"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104775</xdr:colOff>
          <xdr:row>1</xdr:row>
          <xdr:rowOff>95250</xdr:rowOff>
        </xdr:from>
        <xdr:to>
          <xdr:col>22</xdr:col>
          <xdr:colOff>1809750</xdr:colOff>
          <xdr:row>1</xdr:row>
          <xdr:rowOff>333375</xdr:rowOff>
        </xdr:to>
        <xdr:sp macro="" textlink="">
          <xdr:nvSpPr>
            <xdr:cNvPr id="5123" name="ben2"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xdr:row>
          <xdr:rowOff>104775</xdr:rowOff>
        </xdr:from>
        <xdr:to>
          <xdr:col>24</xdr:col>
          <xdr:colOff>1743075</xdr:colOff>
          <xdr:row>1</xdr:row>
          <xdr:rowOff>352425</xdr:rowOff>
        </xdr:to>
        <xdr:sp macro="" textlink="">
          <xdr:nvSpPr>
            <xdr:cNvPr id="5124" name="ben3"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1857375</xdr:colOff>
          <xdr:row>21</xdr:row>
          <xdr:rowOff>47625</xdr:rowOff>
        </xdr:from>
        <xdr:to>
          <xdr:col>1</xdr:col>
          <xdr:colOff>3009900</xdr:colOff>
          <xdr:row>22</xdr:row>
          <xdr:rowOff>133350</xdr:rowOff>
        </xdr:to>
        <xdr:sp macro="" textlink="">
          <xdr:nvSpPr>
            <xdr:cNvPr id="5127" name="ComboBoxFirmen" hidden="1">
              <a:extLst>
                <a:ext uri="{63B3BB69-23CF-44E3-9099-C40C66FF867C}">
                  <a14:compatExt spid="_x0000_s5127"/>
                </a:ext>
                <a:ext uri="{FF2B5EF4-FFF2-40B4-BE49-F238E27FC236}">
                  <a16:creationId xmlns:a16="http://schemas.microsoft.com/office/drawing/2014/main" id="{00000000-0008-0000-01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21</xdr:row>
          <xdr:rowOff>47625</xdr:rowOff>
        </xdr:from>
        <xdr:to>
          <xdr:col>1</xdr:col>
          <xdr:colOff>1295400</xdr:colOff>
          <xdr:row>23</xdr:row>
          <xdr:rowOff>19050</xdr:rowOff>
        </xdr:to>
        <xdr:sp macro="" textlink="">
          <xdr:nvSpPr>
            <xdr:cNvPr id="5128" name="Label1"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152400</xdr:rowOff>
        </xdr:from>
        <xdr:to>
          <xdr:col>1</xdr:col>
          <xdr:colOff>1447800</xdr:colOff>
          <xdr:row>25</xdr:row>
          <xdr:rowOff>38100</xdr:rowOff>
        </xdr:to>
        <xdr:sp macro="" textlink="">
          <xdr:nvSpPr>
            <xdr:cNvPr id="5129" name="Label2"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1828800</xdr:colOff>
          <xdr:row>23</xdr:row>
          <xdr:rowOff>171450</xdr:rowOff>
        </xdr:from>
        <xdr:to>
          <xdr:col>1</xdr:col>
          <xdr:colOff>3009900</xdr:colOff>
          <xdr:row>25</xdr:row>
          <xdr:rowOff>19050</xdr:rowOff>
        </xdr:to>
        <xdr:sp macro="" textlink="">
          <xdr:nvSpPr>
            <xdr:cNvPr id="5130" name="tbAnzahlWochen"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76200</xdr:rowOff>
        </xdr:from>
        <xdr:to>
          <xdr:col>1</xdr:col>
          <xdr:colOff>1171575</xdr:colOff>
          <xdr:row>35</xdr:row>
          <xdr:rowOff>123825</xdr:rowOff>
        </xdr:to>
        <xdr:sp macro="" textlink="">
          <xdr:nvSpPr>
            <xdr:cNvPr id="5132" name="lbBloecke" hidden="1">
              <a:extLst>
                <a:ext uri="{63B3BB69-23CF-44E3-9099-C40C66FF867C}">
                  <a14:compatExt spid="_x0000_s5132"/>
                </a:ext>
                <a:ext uri="{FF2B5EF4-FFF2-40B4-BE49-F238E27FC236}">
                  <a16:creationId xmlns:a16="http://schemas.microsoft.com/office/drawing/2014/main" id="{00000000-0008-0000-0100-00000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26</xdr:row>
          <xdr:rowOff>9525</xdr:rowOff>
        </xdr:from>
        <xdr:to>
          <xdr:col>1</xdr:col>
          <xdr:colOff>1257300</xdr:colOff>
          <xdr:row>28</xdr:row>
          <xdr:rowOff>47625</xdr:rowOff>
        </xdr:to>
        <xdr:sp macro="" textlink="">
          <xdr:nvSpPr>
            <xdr:cNvPr id="5138" name="Label3" hidden="1">
              <a:extLst>
                <a:ext uri="{63B3BB69-23CF-44E3-9099-C40C66FF867C}">
                  <a14:compatExt spid="_x0000_s5138"/>
                </a:ext>
                <a:ext uri="{FF2B5EF4-FFF2-40B4-BE49-F238E27FC236}">
                  <a16:creationId xmlns:a16="http://schemas.microsoft.com/office/drawing/2014/main" id="{00000000-0008-0000-0100-00001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1790700</xdr:colOff>
          <xdr:row>26</xdr:row>
          <xdr:rowOff>114300</xdr:rowOff>
        </xdr:from>
        <xdr:to>
          <xdr:col>1</xdr:col>
          <xdr:colOff>2971800</xdr:colOff>
          <xdr:row>27</xdr:row>
          <xdr:rowOff>152400</xdr:rowOff>
        </xdr:to>
        <xdr:sp macro="" textlink="">
          <xdr:nvSpPr>
            <xdr:cNvPr id="5140" name="tbAnzahlBloecke" hidden="1">
              <a:extLst>
                <a:ext uri="{63B3BB69-23CF-44E3-9099-C40C66FF867C}">
                  <a14:compatExt spid="_x0000_s5140"/>
                </a:ext>
                <a:ext uri="{FF2B5EF4-FFF2-40B4-BE49-F238E27FC236}">
                  <a16:creationId xmlns:a16="http://schemas.microsoft.com/office/drawing/2014/main" id="{00000000-0008-0000-0100-00001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104775</xdr:colOff>
          <xdr:row>0</xdr:row>
          <xdr:rowOff>95250</xdr:rowOff>
        </xdr:from>
        <xdr:to>
          <xdr:col>35</xdr:col>
          <xdr:colOff>1809750</xdr:colOff>
          <xdr:row>1</xdr:row>
          <xdr:rowOff>66675</xdr:rowOff>
        </xdr:to>
        <xdr:sp macro="" textlink="">
          <xdr:nvSpPr>
            <xdr:cNvPr id="5143" name="aufg1"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4</xdr:row>
          <xdr:rowOff>38100</xdr:rowOff>
        </xdr:from>
        <xdr:to>
          <xdr:col>36</xdr:col>
          <xdr:colOff>457200</xdr:colOff>
          <xdr:row>5</xdr:row>
          <xdr:rowOff>38100</xdr:rowOff>
        </xdr:to>
        <xdr:sp macro="" textlink="">
          <xdr:nvSpPr>
            <xdr:cNvPr id="5145" name="onHold2"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xdr:row>
          <xdr:rowOff>247650</xdr:rowOff>
        </xdr:from>
        <xdr:to>
          <xdr:col>36</xdr:col>
          <xdr:colOff>466725</xdr:colOff>
          <xdr:row>6</xdr:row>
          <xdr:rowOff>47625</xdr:rowOff>
        </xdr:to>
        <xdr:sp macro="" textlink="">
          <xdr:nvSpPr>
            <xdr:cNvPr id="5147" name="onHold3" hidden="1">
              <a:extLst>
                <a:ext uri="{63B3BB69-23CF-44E3-9099-C40C66FF867C}">
                  <a14:compatExt spid="_x0000_s5147"/>
                </a:ext>
                <a:ext uri="{FF2B5EF4-FFF2-40B4-BE49-F238E27FC236}">
                  <a16:creationId xmlns:a16="http://schemas.microsoft.com/office/drawing/2014/main" id="{00000000-0008-0000-0100-00001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6</xdr:row>
          <xdr:rowOff>47625</xdr:rowOff>
        </xdr:from>
        <xdr:to>
          <xdr:col>36</xdr:col>
          <xdr:colOff>466725</xdr:colOff>
          <xdr:row>7</xdr:row>
          <xdr:rowOff>19050</xdr:rowOff>
        </xdr:to>
        <xdr:sp macro="" textlink="">
          <xdr:nvSpPr>
            <xdr:cNvPr id="5149" name="onHold4" hidden="1">
              <a:extLst>
                <a:ext uri="{63B3BB69-23CF-44E3-9099-C40C66FF867C}">
                  <a14:compatExt spid="_x0000_s5149"/>
                </a:ext>
                <a:ext uri="{FF2B5EF4-FFF2-40B4-BE49-F238E27FC236}">
                  <a16:creationId xmlns:a16="http://schemas.microsoft.com/office/drawing/2014/main" id="{00000000-0008-0000-0100-00001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38100</xdr:rowOff>
        </xdr:from>
        <xdr:to>
          <xdr:col>36</xdr:col>
          <xdr:colOff>466725</xdr:colOff>
          <xdr:row>8</xdr:row>
          <xdr:rowOff>28575</xdr:rowOff>
        </xdr:to>
        <xdr:sp macro="" textlink="">
          <xdr:nvSpPr>
            <xdr:cNvPr id="5151" name="onHold5" hidden="1">
              <a:extLst>
                <a:ext uri="{63B3BB69-23CF-44E3-9099-C40C66FF867C}">
                  <a14:compatExt spid="_x0000_s5151"/>
                </a:ext>
                <a:ext uri="{FF2B5EF4-FFF2-40B4-BE49-F238E27FC236}">
                  <a16:creationId xmlns:a16="http://schemas.microsoft.com/office/drawing/2014/main" id="{00000000-0008-0000-0100-00001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66675</xdr:rowOff>
        </xdr:from>
        <xdr:to>
          <xdr:col>36</xdr:col>
          <xdr:colOff>466725</xdr:colOff>
          <xdr:row>10</xdr:row>
          <xdr:rowOff>38100</xdr:rowOff>
        </xdr:to>
        <xdr:sp macro="" textlink="">
          <xdr:nvSpPr>
            <xdr:cNvPr id="5152" name="onHold7" hidden="1">
              <a:extLst>
                <a:ext uri="{63B3BB69-23CF-44E3-9099-C40C66FF867C}">
                  <a14:compatExt spid="_x0000_s5152"/>
                </a:ext>
                <a:ext uri="{FF2B5EF4-FFF2-40B4-BE49-F238E27FC236}">
                  <a16:creationId xmlns:a16="http://schemas.microsoft.com/office/drawing/2014/main" id="{00000000-0008-0000-0100-00002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57150</xdr:rowOff>
        </xdr:from>
        <xdr:to>
          <xdr:col>36</xdr:col>
          <xdr:colOff>466725</xdr:colOff>
          <xdr:row>11</xdr:row>
          <xdr:rowOff>19050</xdr:rowOff>
        </xdr:to>
        <xdr:sp macro="" textlink="">
          <xdr:nvSpPr>
            <xdr:cNvPr id="5153" name="onHold8" hidden="1">
              <a:extLst>
                <a:ext uri="{63B3BB69-23CF-44E3-9099-C40C66FF867C}">
                  <a14:compatExt spid="_x0000_s5153"/>
                </a:ext>
                <a:ext uri="{FF2B5EF4-FFF2-40B4-BE49-F238E27FC236}">
                  <a16:creationId xmlns:a16="http://schemas.microsoft.com/office/drawing/2014/main" id="{00000000-0008-0000-0100-00002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57150</xdr:rowOff>
        </xdr:from>
        <xdr:to>
          <xdr:col>36</xdr:col>
          <xdr:colOff>466725</xdr:colOff>
          <xdr:row>13</xdr:row>
          <xdr:rowOff>19050</xdr:rowOff>
        </xdr:to>
        <xdr:sp macro="" textlink="">
          <xdr:nvSpPr>
            <xdr:cNvPr id="5154" name="onHold10" hidden="1">
              <a:extLst>
                <a:ext uri="{63B3BB69-23CF-44E3-9099-C40C66FF867C}">
                  <a14:compatExt spid="_x0000_s5154"/>
                </a:ext>
                <a:ext uri="{FF2B5EF4-FFF2-40B4-BE49-F238E27FC236}">
                  <a16:creationId xmlns:a16="http://schemas.microsoft.com/office/drawing/2014/main" id="{00000000-0008-0000-0100-00002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19050</xdr:rowOff>
        </xdr:from>
        <xdr:to>
          <xdr:col>36</xdr:col>
          <xdr:colOff>466725</xdr:colOff>
          <xdr:row>14</xdr:row>
          <xdr:rowOff>19050</xdr:rowOff>
        </xdr:to>
        <xdr:sp macro="" textlink="">
          <xdr:nvSpPr>
            <xdr:cNvPr id="5155" name="onHold11" hidden="1">
              <a:extLst>
                <a:ext uri="{63B3BB69-23CF-44E3-9099-C40C66FF867C}">
                  <a14:compatExt spid="_x0000_s5155"/>
                </a:ext>
                <a:ext uri="{FF2B5EF4-FFF2-40B4-BE49-F238E27FC236}">
                  <a16:creationId xmlns:a16="http://schemas.microsoft.com/office/drawing/2014/main" id="{00000000-0008-0000-0100-00002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156" name="onHold9" hidden="1">
              <a:extLst>
                <a:ext uri="{63B3BB69-23CF-44E3-9099-C40C66FF867C}">
                  <a14:compatExt spid="_x0000_s5156"/>
                </a:ext>
                <a:ext uri="{FF2B5EF4-FFF2-40B4-BE49-F238E27FC236}">
                  <a16:creationId xmlns:a16="http://schemas.microsoft.com/office/drawing/2014/main" id="{00000000-0008-0000-01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28575</xdr:rowOff>
        </xdr:from>
        <xdr:to>
          <xdr:col>36</xdr:col>
          <xdr:colOff>466725</xdr:colOff>
          <xdr:row>9</xdr:row>
          <xdr:rowOff>28575</xdr:rowOff>
        </xdr:to>
        <xdr:sp macro="" textlink="">
          <xdr:nvSpPr>
            <xdr:cNvPr id="5157" name="onHold6" hidden="1">
              <a:extLst>
                <a:ext uri="{63B3BB69-23CF-44E3-9099-C40C66FF867C}">
                  <a14:compatExt spid="_x0000_s5157"/>
                </a:ext>
                <a:ext uri="{FF2B5EF4-FFF2-40B4-BE49-F238E27FC236}">
                  <a16:creationId xmlns:a16="http://schemas.microsoft.com/office/drawing/2014/main" id="{00000000-0008-0000-01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19050</xdr:rowOff>
        </xdr:from>
        <xdr:to>
          <xdr:col>36</xdr:col>
          <xdr:colOff>466725</xdr:colOff>
          <xdr:row>15</xdr:row>
          <xdr:rowOff>19050</xdr:rowOff>
        </xdr:to>
        <xdr:sp macro="" textlink="">
          <xdr:nvSpPr>
            <xdr:cNvPr id="5158" name="onHold12" hidden="1">
              <a:extLst>
                <a:ext uri="{63B3BB69-23CF-44E3-9099-C40C66FF867C}">
                  <a14:compatExt spid="_x0000_s5158"/>
                </a:ext>
                <a:ext uri="{FF2B5EF4-FFF2-40B4-BE49-F238E27FC236}">
                  <a16:creationId xmlns:a16="http://schemas.microsoft.com/office/drawing/2014/main" id="{00000000-0008-0000-01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19050</xdr:rowOff>
        </xdr:from>
        <xdr:to>
          <xdr:col>36</xdr:col>
          <xdr:colOff>466725</xdr:colOff>
          <xdr:row>16</xdr:row>
          <xdr:rowOff>9525</xdr:rowOff>
        </xdr:to>
        <xdr:sp macro="" textlink="">
          <xdr:nvSpPr>
            <xdr:cNvPr id="5159" name="onHold13" hidden="1">
              <a:extLst>
                <a:ext uri="{63B3BB69-23CF-44E3-9099-C40C66FF867C}">
                  <a14:compatExt spid="_x0000_s5159"/>
                </a:ext>
                <a:ext uri="{FF2B5EF4-FFF2-40B4-BE49-F238E27FC236}">
                  <a16:creationId xmlns:a16="http://schemas.microsoft.com/office/drawing/2014/main" id="{00000000-0008-0000-01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160" name="onHold14" hidden="1">
              <a:extLst>
                <a:ext uri="{63B3BB69-23CF-44E3-9099-C40C66FF867C}">
                  <a14:compatExt spid="_x0000_s5160"/>
                </a:ext>
                <a:ext uri="{FF2B5EF4-FFF2-40B4-BE49-F238E27FC236}">
                  <a16:creationId xmlns:a16="http://schemas.microsoft.com/office/drawing/2014/main" id="{00000000-0008-0000-0100-00002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161" name="onHold15" hidden="1">
              <a:extLst>
                <a:ext uri="{63B3BB69-23CF-44E3-9099-C40C66FF867C}">
                  <a14:compatExt spid="_x0000_s5161"/>
                </a:ext>
                <a:ext uri="{FF2B5EF4-FFF2-40B4-BE49-F238E27FC236}">
                  <a16:creationId xmlns:a16="http://schemas.microsoft.com/office/drawing/2014/main" id="{00000000-0008-0000-0100-00002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57150</xdr:rowOff>
        </xdr:from>
        <xdr:to>
          <xdr:col>36</xdr:col>
          <xdr:colOff>466725</xdr:colOff>
          <xdr:row>19</xdr:row>
          <xdr:rowOff>38100</xdr:rowOff>
        </xdr:to>
        <xdr:sp macro="" textlink="">
          <xdr:nvSpPr>
            <xdr:cNvPr id="5162" name="onHold16" hidden="1">
              <a:extLst>
                <a:ext uri="{63B3BB69-23CF-44E3-9099-C40C66FF867C}">
                  <a14:compatExt spid="_x0000_s5162"/>
                </a:ext>
                <a:ext uri="{FF2B5EF4-FFF2-40B4-BE49-F238E27FC236}">
                  <a16:creationId xmlns:a16="http://schemas.microsoft.com/office/drawing/2014/main" id="{00000000-0008-0000-0100-00002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57150</xdr:rowOff>
        </xdr:from>
        <xdr:to>
          <xdr:col>36</xdr:col>
          <xdr:colOff>466725</xdr:colOff>
          <xdr:row>20</xdr:row>
          <xdr:rowOff>57150</xdr:rowOff>
        </xdr:to>
        <xdr:sp macro="" textlink="">
          <xdr:nvSpPr>
            <xdr:cNvPr id="5163" name="onHold17" hidden="1">
              <a:extLst>
                <a:ext uri="{63B3BB69-23CF-44E3-9099-C40C66FF867C}">
                  <a14:compatExt spid="_x0000_s5163"/>
                </a:ext>
                <a:ext uri="{FF2B5EF4-FFF2-40B4-BE49-F238E27FC236}">
                  <a16:creationId xmlns:a16="http://schemas.microsoft.com/office/drawing/2014/main" id="{00000000-0008-0000-0100-00002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57150</xdr:rowOff>
        </xdr:from>
        <xdr:to>
          <xdr:col>36</xdr:col>
          <xdr:colOff>466725</xdr:colOff>
          <xdr:row>21</xdr:row>
          <xdr:rowOff>28575</xdr:rowOff>
        </xdr:to>
        <xdr:sp macro="" textlink="">
          <xdr:nvSpPr>
            <xdr:cNvPr id="5164" name="onHold18" hidden="1">
              <a:extLst>
                <a:ext uri="{63B3BB69-23CF-44E3-9099-C40C66FF867C}">
                  <a14:compatExt spid="_x0000_s5164"/>
                </a:ext>
                <a:ext uri="{FF2B5EF4-FFF2-40B4-BE49-F238E27FC236}">
                  <a16:creationId xmlns:a16="http://schemas.microsoft.com/office/drawing/2014/main" id="{00000000-0008-0000-0100-00002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28575</xdr:rowOff>
        </xdr:from>
        <xdr:to>
          <xdr:col>36</xdr:col>
          <xdr:colOff>466725</xdr:colOff>
          <xdr:row>22</xdr:row>
          <xdr:rowOff>28575</xdr:rowOff>
        </xdr:to>
        <xdr:sp macro="" textlink="">
          <xdr:nvSpPr>
            <xdr:cNvPr id="5165" name="onHold19" hidden="1">
              <a:extLst>
                <a:ext uri="{63B3BB69-23CF-44E3-9099-C40C66FF867C}">
                  <a14:compatExt spid="_x0000_s5165"/>
                </a:ext>
                <a:ext uri="{FF2B5EF4-FFF2-40B4-BE49-F238E27FC236}">
                  <a16:creationId xmlns:a16="http://schemas.microsoft.com/office/drawing/2014/main" id="{00000000-0008-0000-01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28575</xdr:rowOff>
        </xdr:from>
        <xdr:to>
          <xdr:col>36</xdr:col>
          <xdr:colOff>466725</xdr:colOff>
          <xdr:row>23</xdr:row>
          <xdr:rowOff>28575</xdr:rowOff>
        </xdr:to>
        <xdr:sp macro="" textlink="">
          <xdr:nvSpPr>
            <xdr:cNvPr id="5166" name="onHold20" hidden="1">
              <a:extLst>
                <a:ext uri="{63B3BB69-23CF-44E3-9099-C40C66FF867C}">
                  <a14:compatExt spid="_x0000_s5166"/>
                </a:ext>
                <a:ext uri="{FF2B5EF4-FFF2-40B4-BE49-F238E27FC236}">
                  <a16:creationId xmlns:a16="http://schemas.microsoft.com/office/drawing/2014/main" id="{00000000-0008-0000-01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28575</xdr:rowOff>
        </xdr:from>
        <xdr:to>
          <xdr:col>36</xdr:col>
          <xdr:colOff>466725</xdr:colOff>
          <xdr:row>24</xdr:row>
          <xdr:rowOff>28575</xdr:rowOff>
        </xdr:to>
        <xdr:sp macro="" textlink="">
          <xdr:nvSpPr>
            <xdr:cNvPr id="5167" name="onHold21" hidden="1">
              <a:extLst>
                <a:ext uri="{63B3BB69-23CF-44E3-9099-C40C66FF867C}">
                  <a14:compatExt spid="_x0000_s5167"/>
                </a:ext>
                <a:ext uri="{FF2B5EF4-FFF2-40B4-BE49-F238E27FC236}">
                  <a16:creationId xmlns:a16="http://schemas.microsoft.com/office/drawing/2014/main" id="{00000000-0008-0000-01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28575</xdr:rowOff>
        </xdr:from>
        <xdr:to>
          <xdr:col>36</xdr:col>
          <xdr:colOff>466725</xdr:colOff>
          <xdr:row>25</xdr:row>
          <xdr:rowOff>28575</xdr:rowOff>
        </xdr:to>
        <xdr:sp macro="" textlink="">
          <xdr:nvSpPr>
            <xdr:cNvPr id="5168" name="onHold22" hidden="1">
              <a:extLst>
                <a:ext uri="{63B3BB69-23CF-44E3-9099-C40C66FF867C}">
                  <a14:compatExt spid="_x0000_s5168"/>
                </a:ext>
                <a:ext uri="{FF2B5EF4-FFF2-40B4-BE49-F238E27FC236}">
                  <a16:creationId xmlns:a16="http://schemas.microsoft.com/office/drawing/2014/main" id="{00000000-0008-0000-0100-00003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28575</xdr:rowOff>
        </xdr:from>
        <xdr:to>
          <xdr:col>36</xdr:col>
          <xdr:colOff>466725</xdr:colOff>
          <xdr:row>26</xdr:row>
          <xdr:rowOff>28575</xdr:rowOff>
        </xdr:to>
        <xdr:sp macro="" textlink="">
          <xdr:nvSpPr>
            <xdr:cNvPr id="5169" name="onHold23" hidden="1">
              <a:extLst>
                <a:ext uri="{63B3BB69-23CF-44E3-9099-C40C66FF867C}">
                  <a14:compatExt spid="_x0000_s5169"/>
                </a:ext>
                <a:ext uri="{FF2B5EF4-FFF2-40B4-BE49-F238E27FC236}">
                  <a16:creationId xmlns:a16="http://schemas.microsoft.com/office/drawing/2014/main" id="{00000000-0008-0000-01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28575</xdr:rowOff>
        </xdr:from>
        <xdr:to>
          <xdr:col>36</xdr:col>
          <xdr:colOff>466725</xdr:colOff>
          <xdr:row>27</xdr:row>
          <xdr:rowOff>28575</xdr:rowOff>
        </xdr:to>
        <xdr:sp macro="" textlink="">
          <xdr:nvSpPr>
            <xdr:cNvPr id="5170" name="onHold24" hidden="1">
              <a:extLst>
                <a:ext uri="{63B3BB69-23CF-44E3-9099-C40C66FF867C}">
                  <a14:compatExt spid="_x0000_s5170"/>
                </a:ext>
                <a:ext uri="{FF2B5EF4-FFF2-40B4-BE49-F238E27FC236}">
                  <a16:creationId xmlns:a16="http://schemas.microsoft.com/office/drawing/2014/main" id="{00000000-0008-0000-0100-00003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28575</xdr:rowOff>
        </xdr:from>
        <xdr:to>
          <xdr:col>36</xdr:col>
          <xdr:colOff>466725</xdr:colOff>
          <xdr:row>28</xdr:row>
          <xdr:rowOff>28575</xdr:rowOff>
        </xdr:to>
        <xdr:sp macro="" textlink="">
          <xdr:nvSpPr>
            <xdr:cNvPr id="5171" name="onHold25" hidden="1">
              <a:extLst>
                <a:ext uri="{63B3BB69-23CF-44E3-9099-C40C66FF867C}">
                  <a14:compatExt spid="_x0000_s5171"/>
                </a:ext>
                <a:ext uri="{FF2B5EF4-FFF2-40B4-BE49-F238E27FC236}">
                  <a16:creationId xmlns:a16="http://schemas.microsoft.com/office/drawing/2014/main" id="{00000000-0008-0000-01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28575</xdr:rowOff>
        </xdr:from>
        <xdr:to>
          <xdr:col>36</xdr:col>
          <xdr:colOff>466725</xdr:colOff>
          <xdr:row>29</xdr:row>
          <xdr:rowOff>28575</xdr:rowOff>
        </xdr:to>
        <xdr:sp macro="" textlink="">
          <xdr:nvSpPr>
            <xdr:cNvPr id="5172" name="onHold26" hidden="1">
              <a:extLst>
                <a:ext uri="{63B3BB69-23CF-44E3-9099-C40C66FF867C}">
                  <a14:compatExt spid="_x0000_s5172"/>
                </a:ext>
                <a:ext uri="{FF2B5EF4-FFF2-40B4-BE49-F238E27FC236}">
                  <a16:creationId xmlns:a16="http://schemas.microsoft.com/office/drawing/2014/main" id="{00000000-0008-0000-01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28575</xdr:rowOff>
        </xdr:from>
        <xdr:to>
          <xdr:col>36</xdr:col>
          <xdr:colOff>466725</xdr:colOff>
          <xdr:row>30</xdr:row>
          <xdr:rowOff>28575</xdr:rowOff>
        </xdr:to>
        <xdr:sp macro="" textlink="">
          <xdr:nvSpPr>
            <xdr:cNvPr id="5173" name="onHold27" hidden="1">
              <a:extLst>
                <a:ext uri="{63B3BB69-23CF-44E3-9099-C40C66FF867C}">
                  <a14:compatExt spid="_x0000_s5173"/>
                </a:ext>
                <a:ext uri="{FF2B5EF4-FFF2-40B4-BE49-F238E27FC236}">
                  <a16:creationId xmlns:a16="http://schemas.microsoft.com/office/drawing/2014/main" id="{00000000-0008-0000-01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28575</xdr:rowOff>
        </xdr:from>
        <xdr:to>
          <xdr:col>36</xdr:col>
          <xdr:colOff>466725</xdr:colOff>
          <xdr:row>31</xdr:row>
          <xdr:rowOff>28575</xdr:rowOff>
        </xdr:to>
        <xdr:sp macro="" textlink="">
          <xdr:nvSpPr>
            <xdr:cNvPr id="5174" name="onHold28" hidden="1">
              <a:extLst>
                <a:ext uri="{63B3BB69-23CF-44E3-9099-C40C66FF867C}">
                  <a14:compatExt spid="_x0000_s5174"/>
                </a:ext>
                <a:ext uri="{FF2B5EF4-FFF2-40B4-BE49-F238E27FC236}">
                  <a16:creationId xmlns:a16="http://schemas.microsoft.com/office/drawing/2014/main" id="{00000000-0008-0000-01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28575</xdr:rowOff>
        </xdr:from>
        <xdr:to>
          <xdr:col>36</xdr:col>
          <xdr:colOff>466725</xdr:colOff>
          <xdr:row>32</xdr:row>
          <xdr:rowOff>28575</xdr:rowOff>
        </xdr:to>
        <xdr:sp macro="" textlink="">
          <xdr:nvSpPr>
            <xdr:cNvPr id="5175" name="onHold29" hidden="1">
              <a:extLst>
                <a:ext uri="{63B3BB69-23CF-44E3-9099-C40C66FF867C}">
                  <a14:compatExt spid="_x0000_s5175"/>
                </a:ext>
                <a:ext uri="{FF2B5EF4-FFF2-40B4-BE49-F238E27FC236}">
                  <a16:creationId xmlns:a16="http://schemas.microsoft.com/office/drawing/2014/main" id="{00000000-0008-0000-01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28575</xdr:rowOff>
        </xdr:from>
        <xdr:to>
          <xdr:col>36</xdr:col>
          <xdr:colOff>466725</xdr:colOff>
          <xdr:row>33</xdr:row>
          <xdr:rowOff>28575</xdr:rowOff>
        </xdr:to>
        <xdr:sp macro="" textlink="">
          <xdr:nvSpPr>
            <xdr:cNvPr id="5176" name="onHold30" hidden="1">
              <a:extLst>
                <a:ext uri="{63B3BB69-23CF-44E3-9099-C40C66FF867C}">
                  <a14:compatExt spid="_x0000_s5176"/>
                </a:ext>
                <a:ext uri="{FF2B5EF4-FFF2-40B4-BE49-F238E27FC236}">
                  <a16:creationId xmlns:a16="http://schemas.microsoft.com/office/drawing/2014/main" id="{00000000-0008-0000-0100-00003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28575</xdr:rowOff>
        </xdr:from>
        <xdr:to>
          <xdr:col>36</xdr:col>
          <xdr:colOff>466725</xdr:colOff>
          <xdr:row>34</xdr:row>
          <xdr:rowOff>28575</xdr:rowOff>
        </xdr:to>
        <xdr:sp macro="" textlink="">
          <xdr:nvSpPr>
            <xdr:cNvPr id="5177" name="onHold31" hidden="1">
              <a:extLst>
                <a:ext uri="{63B3BB69-23CF-44E3-9099-C40C66FF867C}">
                  <a14:compatExt spid="_x0000_s5177"/>
                </a:ext>
                <a:ext uri="{FF2B5EF4-FFF2-40B4-BE49-F238E27FC236}">
                  <a16:creationId xmlns:a16="http://schemas.microsoft.com/office/drawing/2014/main" id="{00000000-0008-0000-0100-00003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28575</xdr:rowOff>
        </xdr:from>
        <xdr:to>
          <xdr:col>36</xdr:col>
          <xdr:colOff>466725</xdr:colOff>
          <xdr:row>35</xdr:row>
          <xdr:rowOff>28575</xdr:rowOff>
        </xdr:to>
        <xdr:sp macro="" textlink="">
          <xdr:nvSpPr>
            <xdr:cNvPr id="5178" name="onHold32" hidden="1">
              <a:extLst>
                <a:ext uri="{63B3BB69-23CF-44E3-9099-C40C66FF867C}">
                  <a14:compatExt spid="_x0000_s5178"/>
                </a:ext>
                <a:ext uri="{FF2B5EF4-FFF2-40B4-BE49-F238E27FC236}">
                  <a16:creationId xmlns:a16="http://schemas.microsoft.com/office/drawing/2014/main" id="{00000000-0008-0000-0100-00003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28575</xdr:rowOff>
        </xdr:from>
        <xdr:to>
          <xdr:col>36</xdr:col>
          <xdr:colOff>466725</xdr:colOff>
          <xdr:row>36</xdr:row>
          <xdr:rowOff>28575</xdr:rowOff>
        </xdr:to>
        <xdr:sp macro="" textlink="">
          <xdr:nvSpPr>
            <xdr:cNvPr id="5179" name="onHold33" hidden="1">
              <a:extLst>
                <a:ext uri="{63B3BB69-23CF-44E3-9099-C40C66FF867C}">
                  <a14:compatExt spid="_x0000_s5179"/>
                </a:ext>
                <a:ext uri="{FF2B5EF4-FFF2-40B4-BE49-F238E27FC236}">
                  <a16:creationId xmlns:a16="http://schemas.microsoft.com/office/drawing/2014/main" id="{00000000-0008-0000-01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28575</xdr:rowOff>
        </xdr:from>
        <xdr:to>
          <xdr:col>36</xdr:col>
          <xdr:colOff>466725</xdr:colOff>
          <xdr:row>37</xdr:row>
          <xdr:rowOff>28575</xdr:rowOff>
        </xdr:to>
        <xdr:sp macro="" textlink="">
          <xdr:nvSpPr>
            <xdr:cNvPr id="5180" name="onHold34" hidden="1">
              <a:extLst>
                <a:ext uri="{63B3BB69-23CF-44E3-9099-C40C66FF867C}">
                  <a14:compatExt spid="_x0000_s5180"/>
                </a:ext>
                <a:ext uri="{FF2B5EF4-FFF2-40B4-BE49-F238E27FC236}">
                  <a16:creationId xmlns:a16="http://schemas.microsoft.com/office/drawing/2014/main" id="{00000000-0008-0000-01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28575</xdr:rowOff>
        </xdr:from>
        <xdr:to>
          <xdr:col>36</xdr:col>
          <xdr:colOff>466725</xdr:colOff>
          <xdr:row>38</xdr:row>
          <xdr:rowOff>28575</xdr:rowOff>
        </xdr:to>
        <xdr:sp macro="" textlink="">
          <xdr:nvSpPr>
            <xdr:cNvPr id="5181" name="onHold35" hidden="1">
              <a:extLst>
                <a:ext uri="{63B3BB69-23CF-44E3-9099-C40C66FF867C}">
                  <a14:compatExt spid="_x0000_s5181"/>
                </a:ext>
                <a:ext uri="{FF2B5EF4-FFF2-40B4-BE49-F238E27FC236}">
                  <a16:creationId xmlns:a16="http://schemas.microsoft.com/office/drawing/2014/main" id="{00000000-0008-0000-01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28575</xdr:rowOff>
        </xdr:from>
        <xdr:to>
          <xdr:col>36</xdr:col>
          <xdr:colOff>466725</xdr:colOff>
          <xdr:row>39</xdr:row>
          <xdr:rowOff>28575</xdr:rowOff>
        </xdr:to>
        <xdr:sp macro="" textlink="">
          <xdr:nvSpPr>
            <xdr:cNvPr id="5182" name="onHold36" hidden="1">
              <a:extLst>
                <a:ext uri="{63B3BB69-23CF-44E3-9099-C40C66FF867C}">
                  <a14:compatExt spid="_x0000_s5182"/>
                </a:ext>
                <a:ext uri="{FF2B5EF4-FFF2-40B4-BE49-F238E27FC236}">
                  <a16:creationId xmlns:a16="http://schemas.microsoft.com/office/drawing/2014/main" id="{00000000-0008-0000-0100-00003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28575</xdr:rowOff>
        </xdr:from>
        <xdr:to>
          <xdr:col>36</xdr:col>
          <xdr:colOff>466725</xdr:colOff>
          <xdr:row>40</xdr:row>
          <xdr:rowOff>28575</xdr:rowOff>
        </xdr:to>
        <xdr:sp macro="" textlink="">
          <xdr:nvSpPr>
            <xdr:cNvPr id="5183" name="onHold37" hidden="1">
              <a:extLst>
                <a:ext uri="{63B3BB69-23CF-44E3-9099-C40C66FF867C}">
                  <a14:compatExt spid="_x0000_s5183"/>
                </a:ext>
                <a:ext uri="{FF2B5EF4-FFF2-40B4-BE49-F238E27FC236}">
                  <a16:creationId xmlns:a16="http://schemas.microsoft.com/office/drawing/2014/main" id="{00000000-0008-0000-0100-00003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28575</xdr:rowOff>
        </xdr:from>
        <xdr:to>
          <xdr:col>36</xdr:col>
          <xdr:colOff>466725</xdr:colOff>
          <xdr:row>41</xdr:row>
          <xdr:rowOff>28575</xdr:rowOff>
        </xdr:to>
        <xdr:sp macro="" textlink="">
          <xdr:nvSpPr>
            <xdr:cNvPr id="5184" name="onHold38" hidden="1">
              <a:extLst>
                <a:ext uri="{63B3BB69-23CF-44E3-9099-C40C66FF867C}">
                  <a14:compatExt spid="_x0000_s5184"/>
                </a:ext>
                <a:ext uri="{FF2B5EF4-FFF2-40B4-BE49-F238E27FC236}">
                  <a16:creationId xmlns:a16="http://schemas.microsoft.com/office/drawing/2014/main" id="{00000000-0008-0000-0100-00004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28575</xdr:rowOff>
        </xdr:from>
        <xdr:to>
          <xdr:col>36</xdr:col>
          <xdr:colOff>466725</xdr:colOff>
          <xdr:row>42</xdr:row>
          <xdr:rowOff>28575</xdr:rowOff>
        </xdr:to>
        <xdr:sp macro="" textlink="">
          <xdr:nvSpPr>
            <xdr:cNvPr id="5185" name="onHold39" hidden="1">
              <a:extLst>
                <a:ext uri="{63B3BB69-23CF-44E3-9099-C40C66FF867C}">
                  <a14:compatExt spid="_x0000_s5185"/>
                </a:ext>
                <a:ext uri="{FF2B5EF4-FFF2-40B4-BE49-F238E27FC236}">
                  <a16:creationId xmlns:a16="http://schemas.microsoft.com/office/drawing/2014/main" id="{00000000-0008-0000-01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28575</xdr:rowOff>
        </xdr:from>
        <xdr:to>
          <xdr:col>36</xdr:col>
          <xdr:colOff>466725</xdr:colOff>
          <xdr:row>43</xdr:row>
          <xdr:rowOff>28575</xdr:rowOff>
        </xdr:to>
        <xdr:sp macro="" textlink="">
          <xdr:nvSpPr>
            <xdr:cNvPr id="5186" name="onHold40" hidden="1">
              <a:extLst>
                <a:ext uri="{63B3BB69-23CF-44E3-9099-C40C66FF867C}">
                  <a14:compatExt spid="_x0000_s5186"/>
                </a:ext>
                <a:ext uri="{FF2B5EF4-FFF2-40B4-BE49-F238E27FC236}">
                  <a16:creationId xmlns:a16="http://schemas.microsoft.com/office/drawing/2014/main" id="{00000000-0008-0000-0100-00004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28575</xdr:rowOff>
        </xdr:from>
        <xdr:to>
          <xdr:col>36</xdr:col>
          <xdr:colOff>466725</xdr:colOff>
          <xdr:row>44</xdr:row>
          <xdr:rowOff>28575</xdr:rowOff>
        </xdr:to>
        <xdr:sp macro="" textlink="">
          <xdr:nvSpPr>
            <xdr:cNvPr id="5187" name="onHold41" hidden="1">
              <a:extLst>
                <a:ext uri="{63B3BB69-23CF-44E3-9099-C40C66FF867C}">
                  <a14:compatExt spid="_x0000_s5187"/>
                </a:ext>
                <a:ext uri="{FF2B5EF4-FFF2-40B4-BE49-F238E27FC236}">
                  <a16:creationId xmlns:a16="http://schemas.microsoft.com/office/drawing/2014/main" id="{00000000-0008-0000-01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28575</xdr:rowOff>
        </xdr:from>
        <xdr:to>
          <xdr:col>36</xdr:col>
          <xdr:colOff>466725</xdr:colOff>
          <xdr:row>45</xdr:row>
          <xdr:rowOff>28575</xdr:rowOff>
        </xdr:to>
        <xdr:sp macro="" textlink="">
          <xdr:nvSpPr>
            <xdr:cNvPr id="5188" name="onHold42" hidden="1">
              <a:extLst>
                <a:ext uri="{63B3BB69-23CF-44E3-9099-C40C66FF867C}">
                  <a14:compatExt spid="_x0000_s5188"/>
                </a:ext>
                <a:ext uri="{FF2B5EF4-FFF2-40B4-BE49-F238E27FC236}">
                  <a16:creationId xmlns:a16="http://schemas.microsoft.com/office/drawing/2014/main" id="{00000000-0008-0000-01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28575</xdr:rowOff>
        </xdr:from>
        <xdr:to>
          <xdr:col>36</xdr:col>
          <xdr:colOff>466725</xdr:colOff>
          <xdr:row>46</xdr:row>
          <xdr:rowOff>28575</xdr:rowOff>
        </xdr:to>
        <xdr:sp macro="" textlink="">
          <xdr:nvSpPr>
            <xdr:cNvPr id="5189" name="onHold43" hidden="1">
              <a:extLst>
                <a:ext uri="{63B3BB69-23CF-44E3-9099-C40C66FF867C}">
                  <a14:compatExt spid="_x0000_s5189"/>
                </a:ext>
                <a:ext uri="{FF2B5EF4-FFF2-40B4-BE49-F238E27FC236}">
                  <a16:creationId xmlns:a16="http://schemas.microsoft.com/office/drawing/2014/main" id="{00000000-0008-0000-01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28575</xdr:rowOff>
        </xdr:from>
        <xdr:to>
          <xdr:col>36</xdr:col>
          <xdr:colOff>466725</xdr:colOff>
          <xdr:row>47</xdr:row>
          <xdr:rowOff>28575</xdr:rowOff>
        </xdr:to>
        <xdr:sp macro="" textlink="">
          <xdr:nvSpPr>
            <xdr:cNvPr id="5190" name="onHold44" hidden="1">
              <a:extLst>
                <a:ext uri="{63B3BB69-23CF-44E3-9099-C40C66FF867C}">
                  <a14:compatExt spid="_x0000_s5190"/>
                </a:ext>
                <a:ext uri="{FF2B5EF4-FFF2-40B4-BE49-F238E27FC236}">
                  <a16:creationId xmlns:a16="http://schemas.microsoft.com/office/drawing/2014/main" id="{00000000-0008-0000-01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76200</xdr:rowOff>
        </xdr:from>
        <xdr:to>
          <xdr:col>36</xdr:col>
          <xdr:colOff>466725</xdr:colOff>
          <xdr:row>47</xdr:row>
          <xdr:rowOff>266700</xdr:rowOff>
        </xdr:to>
        <xdr:sp macro="" textlink="">
          <xdr:nvSpPr>
            <xdr:cNvPr id="5191" name="CheckBox45" hidden="1">
              <a:extLst>
                <a:ext uri="{63B3BB69-23CF-44E3-9099-C40C66FF867C}">
                  <a14:compatExt spid="_x0000_s5191"/>
                </a:ext>
                <a:ext uri="{FF2B5EF4-FFF2-40B4-BE49-F238E27FC236}">
                  <a16:creationId xmlns:a16="http://schemas.microsoft.com/office/drawing/2014/main" id="{00000000-0008-0000-01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28575</xdr:rowOff>
        </xdr:from>
        <xdr:to>
          <xdr:col>36</xdr:col>
          <xdr:colOff>466725</xdr:colOff>
          <xdr:row>47</xdr:row>
          <xdr:rowOff>219075</xdr:rowOff>
        </xdr:to>
        <xdr:sp macro="" textlink="">
          <xdr:nvSpPr>
            <xdr:cNvPr id="5192" name="onHold45" hidden="1">
              <a:extLst>
                <a:ext uri="{63B3BB69-23CF-44E3-9099-C40C66FF867C}">
                  <a14:compatExt spid="_x0000_s5192"/>
                </a:ext>
                <a:ext uri="{FF2B5EF4-FFF2-40B4-BE49-F238E27FC236}">
                  <a16:creationId xmlns:a16="http://schemas.microsoft.com/office/drawing/2014/main" id="{00000000-0008-0000-01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28575</xdr:rowOff>
        </xdr:from>
        <xdr:to>
          <xdr:col>36</xdr:col>
          <xdr:colOff>466725</xdr:colOff>
          <xdr:row>49</xdr:row>
          <xdr:rowOff>28575</xdr:rowOff>
        </xdr:to>
        <xdr:sp macro="" textlink="">
          <xdr:nvSpPr>
            <xdr:cNvPr id="5193" name="onHold46" hidden="1">
              <a:extLst>
                <a:ext uri="{63B3BB69-23CF-44E3-9099-C40C66FF867C}">
                  <a14:compatExt spid="_x0000_s5193"/>
                </a:ext>
                <a:ext uri="{FF2B5EF4-FFF2-40B4-BE49-F238E27FC236}">
                  <a16:creationId xmlns:a16="http://schemas.microsoft.com/office/drawing/2014/main" id="{00000000-0008-0000-01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28575</xdr:rowOff>
        </xdr:from>
        <xdr:to>
          <xdr:col>36</xdr:col>
          <xdr:colOff>466725</xdr:colOff>
          <xdr:row>50</xdr:row>
          <xdr:rowOff>19050</xdr:rowOff>
        </xdr:to>
        <xdr:sp macro="" textlink="">
          <xdr:nvSpPr>
            <xdr:cNvPr id="5194" name="onHold47" hidden="1">
              <a:extLst>
                <a:ext uri="{63B3BB69-23CF-44E3-9099-C40C66FF867C}">
                  <a14:compatExt spid="_x0000_s5194"/>
                </a:ext>
                <a:ext uri="{FF2B5EF4-FFF2-40B4-BE49-F238E27FC236}">
                  <a16:creationId xmlns:a16="http://schemas.microsoft.com/office/drawing/2014/main" id="{00000000-0008-0000-01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28575</xdr:rowOff>
        </xdr:from>
        <xdr:to>
          <xdr:col>36</xdr:col>
          <xdr:colOff>466725</xdr:colOff>
          <xdr:row>51</xdr:row>
          <xdr:rowOff>19050</xdr:rowOff>
        </xdr:to>
        <xdr:sp macro="" textlink="">
          <xdr:nvSpPr>
            <xdr:cNvPr id="5195" name="onHold48" hidden="1">
              <a:extLst>
                <a:ext uri="{63B3BB69-23CF-44E3-9099-C40C66FF867C}">
                  <a14:compatExt spid="_x0000_s5195"/>
                </a:ext>
                <a:ext uri="{FF2B5EF4-FFF2-40B4-BE49-F238E27FC236}">
                  <a16:creationId xmlns:a16="http://schemas.microsoft.com/office/drawing/2014/main" id="{00000000-0008-0000-01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28575</xdr:rowOff>
        </xdr:from>
        <xdr:to>
          <xdr:col>36</xdr:col>
          <xdr:colOff>466725</xdr:colOff>
          <xdr:row>52</xdr:row>
          <xdr:rowOff>28575</xdr:rowOff>
        </xdr:to>
        <xdr:sp macro="" textlink="">
          <xdr:nvSpPr>
            <xdr:cNvPr id="5196" name="onHold49" hidden="1">
              <a:extLst>
                <a:ext uri="{63B3BB69-23CF-44E3-9099-C40C66FF867C}">
                  <a14:compatExt spid="_x0000_s5196"/>
                </a:ext>
                <a:ext uri="{FF2B5EF4-FFF2-40B4-BE49-F238E27FC236}">
                  <a16:creationId xmlns:a16="http://schemas.microsoft.com/office/drawing/2014/main" id="{00000000-0008-0000-01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28575</xdr:rowOff>
        </xdr:from>
        <xdr:to>
          <xdr:col>36</xdr:col>
          <xdr:colOff>466725</xdr:colOff>
          <xdr:row>53</xdr:row>
          <xdr:rowOff>28575</xdr:rowOff>
        </xdr:to>
        <xdr:sp macro="" textlink="">
          <xdr:nvSpPr>
            <xdr:cNvPr id="5197" name="onHold50" hidden="1">
              <a:extLst>
                <a:ext uri="{63B3BB69-23CF-44E3-9099-C40C66FF867C}">
                  <a14:compatExt spid="_x0000_s5197"/>
                </a:ext>
                <a:ext uri="{FF2B5EF4-FFF2-40B4-BE49-F238E27FC236}">
                  <a16:creationId xmlns:a16="http://schemas.microsoft.com/office/drawing/2014/main" id="{00000000-0008-0000-01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8" name="CheckBox52" hidden="1">
              <a:extLst>
                <a:ext uri="{63B3BB69-23CF-44E3-9099-C40C66FF867C}">
                  <a14:compatExt spid="_x0000_s5198"/>
                </a:ext>
                <a:ext uri="{FF2B5EF4-FFF2-40B4-BE49-F238E27FC236}">
                  <a16:creationId xmlns:a16="http://schemas.microsoft.com/office/drawing/2014/main" id="{00000000-0008-0000-01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9" name="CheckBox53" hidden="1">
              <a:extLst>
                <a:ext uri="{63B3BB69-23CF-44E3-9099-C40C66FF867C}">
                  <a14:compatExt spid="_x0000_s5199"/>
                </a:ext>
                <a:ext uri="{FF2B5EF4-FFF2-40B4-BE49-F238E27FC236}">
                  <a16:creationId xmlns:a16="http://schemas.microsoft.com/office/drawing/2014/main" id="{00000000-0008-0000-01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28575</xdr:rowOff>
        </xdr:from>
        <xdr:to>
          <xdr:col>36</xdr:col>
          <xdr:colOff>466725</xdr:colOff>
          <xdr:row>53</xdr:row>
          <xdr:rowOff>219075</xdr:rowOff>
        </xdr:to>
        <xdr:sp macro="" textlink="">
          <xdr:nvSpPr>
            <xdr:cNvPr id="5200" name="onHold51" hidden="1">
              <a:extLst>
                <a:ext uri="{63B3BB69-23CF-44E3-9099-C40C66FF867C}">
                  <a14:compatExt spid="_x0000_s5200"/>
                </a:ext>
                <a:ext uri="{FF2B5EF4-FFF2-40B4-BE49-F238E27FC236}">
                  <a16:creationId xmlns:a16="http://schemas.microsoft.com/office/drawing/2014/main" id="{00000000-0008-0000-01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28575</xdr:rowOff>
        </xdr:from>
        <xdr:to>
          <xdr:col>36</xdr:col>
          <xdr:colOff>466725</xdr:colOff>
          <xdr:row>55</xdr:row>
          <xdr:rowOff>28575</xdr:rowOff>
        </xdr:to>
        <xdr:sp macro="" textlink="">
          <xdr:nvSpPr>
            <xdr:cNvPr id="5201" name="onHold52" hidden="1">
              <a:extLst>
                <a:ext uri="{63B3BB69-23CF-44E3-9099-C40C66FF867C}">
                  <a14:compatExt spid="_x0000_s5201"/>
                </a:ext>
                <a:ext uri="{FF2B5EF4-FFF2-40B4-BE49-F238E27FC236}">
                  <a16:creationId xmlns:a16="http://schemas.microsoft.com/office/drawing/2014/main" id="{00000000-0008-0000-01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28575</xdr:rowOff>
        </xdr:from>
        <xdr:to>
          <xdr:col>36</xdr:col>
          <xdr:colOff>466725</xdr:colOff>
          <xdr:row>56</xdr:row>
          <xdr:rowOff>28575</xdr:rowOff>
        </xdr:to>
        <xdr:sp macro="" textlink="">
          <xdr:nvSpPr>
            <xdr:cNvPr id="5202" name="onHold53" hidden="1">
              <a:extLst>
                <a:ext uri="{63B3BB69-23CF-44E3-9099-C40C66FF867C}">
                  <a14:compatExt spid="_x0000_s5202"/>
                </a:ext>
                <a:ext uri="{FF2B5EF4-FFF2-40B4-BE49-F238E27FC236}">
                  <a16:creationId xmlns:a16="http://schemas.microsoft.com/office/drawing/2014/main" id="{00000000-0008-0000-01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28575</xdr:rowOff>
        </xdr:from>
        <xdr:to>
          <xdr:col>36</xdr:col>
          <xdr:colOff>466725</xdr:colOff>
          <xdr:row>56</xdr:row>
          <xdr:rowOff>219075</xdr:rowOff>
        </xdr:to>
        <xdr:sp macro="" textlink="">
          <xdr:nvSpPr>
            <xdr:cNvPr id="5203" name="onHold54" hidden="1">
              <a:extLst>
                <a:ext uri="{63B3BB69-23CF-44E3-9099-C40C66FF867C}">
                  <a14:compatExt spid="_x0000_s5203"/>
                </a:ext>
                <a:ext uri="{FF2B5EF4-FFF2-40B4-BE49-F238E27FC236}">
                  <a16:creationId xmlns:a16="http://schemas.microsoft.com/office/drawing/2014/main" id="{00000000-0008-0000-01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3</xdr:row>
          <xdr:rowOff>28575</xdr:rowOff>
        </xdr:from>
        <xdr:to>
          <xdr:col>36</xdr:col>
          <xdr:colOff>457200</xdr:colOff>
          <xdr:row>4</xdr:row>
          <xdr:rowOff>19050</xdr:rowOff>
        </xdr:to>
        <xdr:sp macro="" textlink="">
          <xdr:nvSpPr>
            <xdr:cNvPr id="5204" name="onHold1" hidden="1">
              <a:extLst>
                <a:ext uri="{63B3BB69-23CF-44E3-9099-C40C66FF867C}">
                  <a14:compatExt spid="_x0000_s5204"/>
                </a:ext>
                <a:ext uri="{FF2B5EF4-FFF2-40B4-BE49-F238E27FC236}">
                  <a16:creationId xmlns:a16="http://schemas.microsoft.com/office/drawing/2014/main" id="{00000000-0008-0000-01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47625</xdr:rowOff>
        </xdr:from>
        <xdr:to>
          <xdr:col>36</xdr:col>
          <xdr:colOff>466725</xdr:colOff>
          <xdr:row>8</xdr:row>
          <xdr:rowOff>28575</xdr:rowOff>
        </xdr:to>
        <xdr:sp macro="" textlink="">
          <xdr:nvSpPr>
            <xdr:cNvPr id="5206" name="CheckBox1" hidden="1">
              <a:extLst>
                <a:ext uri="{63B3BB69-23CF-44E3-9099-C40C66FF867C}">
                  <a14:compatExt spid="_x0000_s5206"/>
                </a:ext>
                <a:ext uri="{FF2B5EF4-FFF2-40B4-BE49-F238E27FC236}">
                  <a16:creationId xmlns:a16="http://schemas.microsoft.com/office/drawing/2014/main" id="{00000000-0008-0000-0100-00005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38100</xdr:rowOff>
        </xdr:from>
        <xdr:to>
          <xdr:col>36</xdr:col>
          <xdr:colOff>466725</xdr:colOff>
          <xdr:row>9</xdr:row>
          <xdr:rowOff>38100</xdr:rowOff>
        </xdr:to>
        <xdr:sp macro="" textlink="">
          <xdr:nvSpPr>
            <xdr:cNvPr id="5207" name="CheckBox2" hidden="1">
              <a:extLst>
                <a:ext uri="{63B3BB69-23CF-44E3-9099-C40C66FF867C}">
                  <a14:compatExt spid="_x0000_s5207"/>
                </a:ext>
                <a:ext uri="{FF2B5EF4-FFF2-40B4-BE49-F238E27FC236}">
                  <a16:creationId xmlns:a16="http://schemas.microsoft.com/office/drawing/2014/main" id="{00000000-0008-0000-0100-00005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47625</xdr:rowOff>
        </xdr:from>
        <xdr:to>
          <xdr:col>36</xdr:col>
          <xdr:colOff>466725</xdr:colOff>
          <xdr:row>9</xdr:row>
          <xdr:rowOff>38100</xdr:rowOff>
        </xdr:to>
        <xdr:sp macro="" textlink="">
          <xdr:nvSpPr>
            <xdr:cNvPr id="5208" name="CheckBox3" hidden="1">
              <a:extLst>
                <a:ext uri="{63B3BB69-23CF-44E3-9099-C40C66FF867C}">
                  <a14:compatExt spid="_x0000_s5208"/>
                </a:ext>
                <a:ext uri="{FF2B5EF4-FFF2-40B4-BE49-F238E27FC236}">
                  <a16:creationId xmlns:a16="http://schemas.microsoft.com/office/drawing/2014/main" id="{00000000-0008-0000-0100-00005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38100</xdr:rowOff>
        </xdr:from>
        <xdr:to>
          <xdr:col>36</xdr:col>
          <xdr:colOff>466725</xdr:colOff>
          <xdr:row>10</xdr:row>
          <xdr:rowOff>9525</xdr:rowOff>
        </xdr:to>
        <xdr:sp macro="" textlink="">
          <xdr:nvSpPr>
            <xdr:cNvPr id="5209" name="CheckBox4" hidden="1">
              <a:extLst>
                <a:ext uri="{63B3BB69-23CF-44E3-9099-C40C66FF867C}">
                  <a14:compatExt spid="_x0000_s5209"/>
                </a:ext>
                <a:ext uri="{FF2B5EF4-FFF2-40B4-BE49-F238E27FC236}">
                  <a16:creationId xmlns:a16="http://schemas.microsoft.com/office/drawing/2014/main" id="{00000000-0008-0000-0100-00005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0" name="CheckBox5" hidden="1">
              <a:extLst>
                <a:ext uri="{63B3BB69-23CF-44E3-9099-C40C66FF867C}">
                  <a14:compatExt spid="_x0000_s5210"/>
                </a:ext>
                <a:ext uri="{FF2B5EF4-FFF2-40B4-BE49-F238E27FC236}">
                  <a16:creationId xmlns:a16="http://schemas.microsoft.com/office/drawing/2014/main" id="{00000000-0008-0000-0100-00005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1" name="CheckBox6" hidden="1">
              <a:extLst>
                <a:ext uri="{63B3BB69-23CF-44E3-9099-C40C66FF867C}">
                  <a14:compatExt spid="_x0000_s5211"/>
                </a:ext>
                <a:ext uri="{FF2B5EF4-FFF2-40B4-BE49-F238E27FC236}">
                  <a16:creationId xmlns:a16="http://schemas.microsoft.com/office/drawing/2014/main" id="{00000000-0008-0000-0100-00005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38100</xdr:rowOff>
        </xdr:from>
        <xdr:to>
          <xdr:col>36</xdr:col>
          <xdr:colOff>466725</xdr:colOff>
          <xdr:row>11</xdr:row>
          <xdr:rowOff>0</xdr:rowOff>
        </xdr:to>
        <xdr:sp macro="" textlink="">
          <xdr:nvSpPr>
            <xdr:cNvPr id="5212" name="CheckBox7" hidden="1">
              <a:extLst>
                <a:ext uri="{63B3BB69-23CF-44E3-9099-C40C66FF867C}">
                  <a14:compatExt spid="_x0000_s5212"/>
                </a:ext>
                <a:ext uri="{FF2B5EF4-FFF2-40B4-BE49-F238E27FC236}">
                  <a16:creationId xmlns:a16="http://schemas.microsoft.com/office/drawing/2014/main" id="{00000000-0008-0000-0100-00005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3" name="CheckBox8" hidden="1">
              <a:extLst>
                <a:ext uri="{63B3BB69-23CF-44E3-9099-C40C66FF867C}">
                  <a14:compatExt spid="_x0000_s5213"/>
                </a:ext>
                <a:ext uri="{FF2B5EF4-FFF2-40B4-BE49-F238E27FC236}">
                  <a16:creationId xmlns:a16="http://schemas.microsoft.com/office/drawing/2014/main" id="{00000000-0008-0000-01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4" name="CheckBox9" hidden="1">
              <a:extLst>
                <a:ext uri="{63B3BB69-23CF-44E3-9099-C40C66FF867C}">
                  <a14:compatExt spid="_x0000_s5214"/>
                </a:ext>
                <a:ext uri="{FF2B5EF4-FFF2-40B4-BE49-F238E27FC236}">
                  <a16:creationId xmlns:a16="http://schemas.microsoft.com/office/drawing/2014/main" id="{00000000-0008-0000-01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215" name="CheckBox10" hidden="1">
              <a:extLst>
                <a:ext uri="{63B3BB69-23CF-44E3-9099-C40C66FF867C}">
                  <a14:compatExt spid="_x0000_s5215"/>
                </a:ext>
                <a:ext uri="{FF2B5EF4-FFF2-40B4-BE49-F238E27FC236}">
                  <a16:creationId xmlns:a16="http://schemas.microsoft.com/office/drawing/2014/main" id="{00000000-0008-0000-01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6" name="CheckBox11" hidden="1">
              <a:extLst>
                <a:ext uri="{63B3BB69-23CF-44E3-9099-C40C66FF867C}">
                  <a14:compatExt spid="_x0000_s5216"/>
                </a:ext>
                <a:ext uri="{FF2B5EF4-FFF2-40B4-BE49-F238E27FC236}">
                  <a16:creationId xmlns:a16="http://schemas.microsoft.com/office/drawing/2014/main" id="{00000000-0008-0000-01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7" name="CheckBox12" hidden="1">
              <a:extLst>
                <a:ext uri="{63B3BB69-23CF-44E3-9099-C40C66FF867C}">
                  <a14:compatExt spid="_x0000_s5217"/>
                </a:ext>
                <a:ext uri="{FF2B5EF4-FFF2-40B4-BE49-F238E27FC236}">
                  <a16:creationId xmlns:a16="http://schemas.microsoft.com/office/drawing/2014/main" id="{00000000-0008-0000-0100-00006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38100</xdr:rowOff>
        </xdr:from>
        <xdr:to>
          <xdr:col>36</xdr:col>
          <xdr:colOff>466725</xdr:colOff>
          <xdr:row>13</xdr:row>
          <xdr:rowOff>0</xdr:rowOff>
        </xdr:to>
        <xdr:sp macro="" textlink="">
          <xdr:nvSpPr>
            <xdr:cNvPr id="5218" name="CheckBox13" hidden="1">
              <a:extLst>
                <a:ext uri="{63B3BB69-23CF-44E3-9099-C40C66FF867C}">
                  <a14:compatExt spid="_x0000_s5218"/>
                </a:ext>
                <a:ext uri="{FF2B5EF4-FFF2-40B4-BE49-F238E27FC236}">
                  <a16:creationId xmlns:a16="http://schemas.microsoft.com/office/drawing/2014/main" id="{00000000-0008-0000-0100-00006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19" name="CheckBox14" hidden="1">
              <a:extLst>
                <a:ext uri="{63B3BB69-23CF-44E3-9099-C40C66FF867C}">
                  <a14:compatExt spid="_x0000_s5219"/>
                </a:ext>
                <a:ext uri="{FF2B5EF4-FFF2-40B4-BE49-F238E27FC236}">
                  <a16:creationId xmlns:a16="http://schemas.microsoft.com/office/drawing/2014/main" id="{00000000-0008-0000-0100-00006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20" name="CheckBox15" hidden="1">
              <a:extLst>
                <a:ext uri="{63B3BB69-23CF-44E3-9099-C40C66FF867C}">
                  <a14:compatExt spid="_x0000_s5220"/>
                </a:ext>
                <a:ext uri="{FF2B5EF4-FFF2-40B4-BE49-F238E27FC236}">
                  <a16:creationId xmlns:a16="http://schemas.microsoft.com/office/drawing/2014/main" id="{00000000-0008-0000-0100-00006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38100</xdr:rowOff>
        </xdr:from>
        <xdr:to>
          <xdr:col>36</xdr:col>
          <xdr:colOff>466725</xdr:colOff>
          <xdr:row>14</xdr:row>
          <xdr:rowOff>38100</xdr:rowOff>
        </xdr:to>
        <xdr:sp macro="" textlink="">
          <xdr:nvSpPr>
            <xdr:cNvPr id="5221" name="CheckBox16" hidden="1">
              <a:extLst>
                <a:ext uri="{63B3BB69-23CF-44E3-9099-C40C66FF867C}">
                  <a14:compatExt spid="_x0000_s5221"/>
                </a:ext>
                <a:ext uri="{FF2B5EF4-FFF2-40B4-BE49-F238E27FC236}">
                  <a16:creationId xmlns:a16="http://schemas.microsoft.com/office/drawing/2014/main" id="{00000000-0008-0000-0100-00006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2" name="CheckBox17" hidden="1">
              <a:extLst>
                <a:ext uri="{63B3BB69-23CF-44E3-9099-C40C66FF867C}">
                  <a14:compatExt spid="_x0000_s5222"/>
                </a:ext>
                <a:ext uri="{FF2B5EF4-FFF2-40B4-BE49-F238E27FC236}">
                  <a16:creationId xmlns:a16="http://schemas.microsoft.com/office/drawing/2014/main" id="{00000000-0008-0000-0100-00006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3" name="CheckBox18" hidden="1">
              <a:extLst>
                <a:ext uri="{63B3BB69-23CF-44E3-9099-C40C66FF867C}">
                  <a14:compatExt spid="_x0000_s5223"/>
                </a:ext>
                <a:ext uri="{FF2B5EF4-FFF2-40B4-BE49-F238E27FC236}">
                  <a16:creationId xmlns:a16="http://schemas.microsoft.com/office/drawing/2014/main" id="{00000000-0008-0000-0100-00006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38100</xdr:rowOff>
        </xdr:from>
        <xdr:to>
          <xdr:col>36</xdr:col>
          <xdr:colOff>466725</xdr:colOff>
          <xdr:row>15</xdr:row>
          <xdr:rowOff>38100</xdr:rowOff>
        </xdr:to>
        <xdr:sp macro="" textlink="">
          <xdr:nvSpPr>
            <xdr:cNvPr id="5224" name="CheckBox19" hidden="1">
              <a:extLst>
                <a:ext uri="{63B3BB69-23CF-44E3-9099-C40C66FF867C}">
                  <a14:compatExt spid="_x0000_s5224"/>
                </a:ext>
                <a:ext uri="{FF2B5EF4-FFF2-40B4-BE49-F238E27FC236}">
                  <a16:creationId xmlns:a16="http://schemas.microsoft.com/office/drawing/2014/main" id="{00000000-0008-0000-0100-00006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5" name="CheckBox20" hidden="1">
              <a:extLst>
                <a:ext uri="{63B3BB69-23CF-44E3-9099-C40C66FF867C}">
                  <a14:compatExt spid="_x0000_s5225"/>
                </a:ext>
                <a:ext uri="{FF2B5EF4-FFF2-40B4-BE49-F238E27FC236}">
                  <a16:creationId xmlns:a16="http://schemas.microsoft.com/office/drawing/2014/main" id="{00000000-0008-0000-0100-00006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6" name="CheckBox21" hidden="1">
              <a:extLst>
                <a:ext uri="{63B3BB69-23CF-44E3-9099-C40C66FF867C}">
                  <a14:compatExt spid="_x0000_s5226"/>
                </a:ext>
                <a:ext uri="{FF2B5EF4-FFF2-40B4-BE49-F238E27FC236}">
                  <a16:creationId xmlns:a16="http://schemas.microsoft.com/office/drawing/2014/main" id="{00000000-0008-0000-0100-00006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38100</xdr:rowOff>
        </xdr:from>
        <xdr:to>
          <xdr:col>36</xdr:col>
          <xdr:colOff>466725</xdr:colOff>
          <xdr:row>16</xdr:row>
          <xdr:rowOff>28575</xdr:rowOff>
        </xdr:to>
        <xdr:sp macro="" textlink="">
          <xdr:nvSpPr>
            <xdr:cNvPr id="5227" name="CheckBox22" hidden="1">
              <a:extLst>
                <a:ext uri="{63B3BB69-23CF-44E3-9099-C40C66FF867C}">
                  <a14:compatExt spid="_x0000_s5227"/>
                </a:ext>
                <a:ext uri="{FF2B5EF4-FFF2-40B4-BE49-F238E27FC236}">
                  <a16:creationId xmlns:a16="http://schemas.microsoft.com/office/drawing/2014/main" id="{00000000-0008-0000-0100-00006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8" name="CheckBox23" hidden="1">
              <a:extLst>
                <a:ext uri="{63B3BB69-23CF-44E3-9099-C40C66FF867C}">
                  <a14:compatExt spid="_x0000_s5228"/>
                </a:ext>
                <a:ext uri="{FF2B5EF4-FFF2-40B4-BE49-F238E27FC236}">
                  <a16:creationId xmlns:a16="http://schemas.microsoft.com/office/drawing/2014/main" id="{00000000-0008-0000-0100-00006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9" name="CheckBox24" hidden="1">
              <a:extLst>
                <a:ext uri="{63B3BB69-23CF-44E3-9099-C40C66FF867C}">
                  <a14:compatExt spid="_x0000_s5229"/>
                </a:ext>
                <a:ext uri="{FF2B5EF4-FFF2-40B4-BE49-F238E27FC236}">
                  <a16:creationId xmlns:a16="http://schemas.microsoft.com/office/drawing/2014/main" id="{00000000-0008-0000-0100-00006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230" name="CheckBox25" hidden="1">
              <a:extLst>
                <a:ext uri="{63B3BB69-23CF-44E3-9099-C40C66FF867C}">
                  <a14:compatExt spid="_x0000_s5230"/>
                </a:ext>
                <a:ext uri="{FF2B5EF4-FFF2-40B4-BE49-F238E27FC236}">
                  <a16:creationId xmlns:a16="http://schemas.microsoft.com/office/drawing/2014/main" id="{00000000-0008-0000-0100-00006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1" name="CheckBox26" hidden="1">
              <a:extLst>
                <a:ext uri="{63B3BB69-23CF-44E3-9099-C40C66FF867C}">
                  <a14:compatExt spid="_x0000_s5231"/>
                </a:ext>
                <a:ext uri="{FF2B5EF4-FFF2-40B4-BE49-F238E27FC236}">
                  <a16:creationId xmlns:a16="http://schemas.microsoft.com/office/drawing/2014/main" id="{00000000-0008-0000-0100-00006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2" name="CheckBox27" hidden="1">
              <a:extLst>
                <a:ext uri="{63B3BB69-23CF-44E3-9099-C40C66FF867C}">
                  <a14:compatExt spid="_x0000_s5232"/>
                </a:ext>
                <a:ext uri="{FF2B5EF4-FFF2-40B4-BE49-F238E27FC236}">
                  <a16:creationId xmlns:a16="http://schemas.microsoft.com/office/drawing/2014/main" id="{00000000-0008-0000-0100-00007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233" name="CheckBox28" hidden="1">
              <a:extLst>
                <a:ext uri="{63B3BB69-23CF-44E3-9099-C40C66FF867C}">
                  <a14:compatExt spid="_x0000_s5233"/>
                </a:ext>
                <a:ext uri="{FF2B5EF4-FFF2-40B4-BE49-F238E27FC236}">
                  <a16:creationId xmlns:a16="http://schemas.microsoft.com/office/drawing/2014/main" id="{00000000-0008-0000-0100-00007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4" name="CheckBox29" hidden="1">
              <a:extLst>
                <a:ext uri="{63B3BB69-23CF-44E3-9099-C40C66FF867C}">
                  <a14:compatExt spid="_x0000_s5234"/>
                </a:ext>
                <a:ext uri="{FF2B5EF4-FFF2-40B4-BE49-F238E27FC236}">
                  <a16:creationId xmlns:a16="http://schemas.microsoft.com/office/drawing/2014/main" id="{00000000-0008-0000-0100-00007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5" name="CheckBox30" hidden="1">
              <a:extLst>
                <a:ext uri="{63B3BB69-23CF-44E3-9099-C40C66FF867C}">
                  <a14:compatExt spid="_x0000_s5235"/>
                </a:ext>
                <a:ext uri="{FF2B5EF4-FFF2-40B4-BE49-F238E27FC236}">
                  <a16:creationId xmlns:a16="http://schemas.microsoft.com/office/drawing/2014/main" id="{00000000-0008-0000-0100-00007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38100</xdr:rowOff>
        </xdr:from>
        <xdr:to>
          <xdr:col>36</xdr:col>
          <xdr:colOff>466725</xdr:colOff>
          <xdr:row>19</xdr:row>
          <xdr:rowOff>19050</xdr:rowOff>
        </xdr:to>
        <xdr:sp macro="" textlink="">
          <xdr:nvSpPr>
            <xdr:cNvPr id="5236" name="CheckBox31" hidden="1">
              <a:extLst>
                <a:ext uri="{63B3BB69-23CF-44E3-9099-C40C66FF867C}">
                  <a14:compatExt spid="_x0000_s5236"/>
                </a:ext>
                <a:ext uri="{FF2B5EF4-FFF2-40B4-BE49-F238E27FC236}">
                  <a16:creationId xmlns:a16="http://schemas.microsoft.com/office/drawing/2014/main" id="{00000000-0008-0000-0100-00007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7" name="CheckBox32" hidden="1">
              <a:extLst>
                <a:ext uri="{63B3BB69-23CF-44E3-9099-C40C66FF867C}">
                  <a14:compatExt spid="_x0000_s5237"/>
                </a:ext>
                <a:ext uri="{FF2B5EF4-FFF2-40B4-BE49-F238E27FC236}">
                  <a16:creationId xmlns:a16="http://schemas.microsoft.com/office/drawing/2014/main" id="{00000000-0008-0000-0100-00007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8" name="CheckBox33" hidden="1">
              <a:extLst>
                <a:ext uri="{63B3BB69-23CF-44E3-9099-C40C66FF867C}">
                  <a14:compatExt spid="_x0000_s5238"/>
                </a:ext>
                <a:ext uri="{FF2B5EF4-FFF2-40B4-BE49-F238E27FC236}">
                  <a16:creationId xmlns:a16="http://schemas.microsoft.com/office/drawing/2014/main" id="{00000000-0008-0000-0100-00007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38100</xdr:rowOff>
        </xdr:from>
        <xdr:to>
          <xdr:col>36</xdr:col>
          <xdr:colOff>466725</xdr:colOff>
          <xdr:row>20</xdr:row>
          <xdr:rowOff>38100</xdr:rowOff>
        </xdr:to>
        <xdr:sp macro="" textlink="">
          <xdr:nvSpPr>
            <xdr:cNvPr id="5239" name="CheckBox34" hidden="1">
              <a:extLst>
                <a:ext uri="{63B3BB69-23CF-44E3-9099-C40C66FF867C}">
                  <a14:compatExt spid="_x0000_s5239"/>
                </a:ext>
                <a:ext uri="{FF2B5EF4-FFF2-40B4-BE49-F238E27FC236}">
                  <a16:creationId xmlns:a16="http://schemas.microsoft.com/office/drawing/2014/main" id="{00000000-0008-0000-0100-00007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0" name="CheckBox35" hidden="1">
              <a:extLst>
                <a:ext uri="{63B3BB69-23CF-44E3-9099-C40C66FF867C}">
                  <a14:compatExt spid="_x0000_s5240"/>
                </a:ext>
                <a:ext uri="{FF2B5EF4-FFF2-40B4-BE49-F238E27FC236}">
                  <a16:creationId xmlns:a16="http://schemas.microsoft.com/office/drawing/2014/main" id="{00000000-0008-0000-0100-00007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1" name="CheckBox36" hidden="1">
              <a:extLst>
                <a:ext uri="{63B3BB69-23CF-44E3-9099-C40C66FF867C}">
                  <a14:compatExt spid="_x0000_s5241"/>
                </a:ext>
                <a:ext uri="{FF2B5EF4-FFF2-40B4-BE49-F238E27FC236}">
                  <a16:creationId xmlns:a16="http://schemas.microsoft.com/office/drawing/2014/main" id="{00000000-0008-0000-0100-00007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38100</xdr:rowOff>
        </xdr:from>
        <xdr:to>
          <xdr:col>36</xdr:col>
          <xdr:colOff>466725</xdr:colOff>
          <xdr:row>21</xdr:row>
          <xdr:rowOff>9525</xdr:rowOff>
        </xdr:to>
        <xdr:sp macro="" textlink="">
          <xdr:nvSpPr>
            <xdr:cNvPr id="5242" name="CheckBox37" hidden="1">
              <a:extLst>
                <a:ext uri="{63B3BB69-23CF-44E3-9099-C40C66FF867C}">
                  <a14:compatExt spid="_x0000_s5242"/>
                </a:ext>
                <a:ext uri="{FF2B5EF4-FFF2-40B4-BE49-F238E27FC236}">
                  <a16:creationId xmlns:a16="http://schemas.microsoft.com/office/drawing/2014/main" id="{00000000-0008-0000-0100-00007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3" name="CheckBox38" hidden="1">
              <a:extLst>
                <a:ext uri="{63B3BB69-23CF-44E3-9099-C40C66FF867C}">
                  <a14:compatExt spid="_x0000_s5243"/>
                </a:ext>
                <a:ext uri="{FF2B5EF4-FFF2-40B4-BE49-F238E27FC236}">
                  <a16:creationId xmlns:a16="http://schemas.microsoft.com/office/drawing/2014/main" id="{00000000-0008-0000-0100-00007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4" name="CheckBox39" hidden="1">
              <a:extLst>
                <a:ext uri="{63B3BB69-23CF-44E3-9099-C40C66FF867C}">
                  <a14:compatExt spid="_x0000_s5244"/>
                </a:ext>
                <a:ext uri="{FF2B5EF4-FFF2-40B4-BE49-F238E27FC236}">
                  <a16:creationId xmlns:a16="http://schemas.microsoft.com/office/drawing/2014/main" id="{00000000-0008-0000-0100-00007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38100</xdr:rowOff>
        </xdr:from>
        <xdr:to>
          <xdr:col>36</xdr:col>
          <xdr:colOff>466725</xdr:colOff>
          <xdr:row>22</xdr:row>
          <xdr:rowOff>38100</xdr:rowOff>
        </xdr:to>
        <xdr:sp macro="" textlink="">
          <xdr:nvSpPr>
            <xdr:cNvPr id="5245" name="CheckBox40" hidden="1">
              <a:extLst>
                <a:ext uri="{63B3BB69-23CF-44E3-9099-C40C66FF867C}">
                  <a14:compatExt spid="_x0000_s5245"/>
                </a:ext>
                <a:ext uri="{FF2B5EF4-FFF2-40B4-BE49-F238E27FC236}">
                  <a16:creationId xmlns:a16="http://schemas.microsoft.com/office/drawing/2014/main" id="{00000000-0008-0000-0100-00007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6" name="CheckBox41" hidden="1">
              <a:extLst>
                <a:ext uri="{63B3BB69-23CF-44E3-9099-C40C66FF867C}">
                  <a14:compatExt spid="_x0000_s5246"/>
                </a:ext>
                <a:ext uri="{FF2B5EF4-FFF2-40B4-BE49-F238E27FC236}">
                  <a16:creationId xmlns:a16="http://schemas.microsoft.com/office/drawing/2014/main" id="{00000000-0008-0000-0100-00007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7" name="CheckBox42" hidden="1">
              <a:extLst>
                <a:ext uri="{63B3BB69-23CF-44E3-9099-C40C66FF867C}">
                  <a14:compatExt spid="_x0000_s5247"/>
                </a:ext>
                <a:ext uri="{FF2B5EF4-FFF2-40B4-BE49-F238E27FC236}">
                  <a16:creationId xmlns:a16="http://schemas.microsoft.com/office/drawing/2014/main" id="{00000000-0008-0000-0100-00007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38100</xdr:rowOff>
        </xdr:from>
        <xdr:to>
          <xdr:col>36</xdr:col>
          <xdr:colOff>466725</xdr:colOff>
          <xdr:row>23</xdr:row>
          <xdr:rowOff>38100</xdr:rowOff>
        </xdr:to>
        <xdr:sp macro="" textlink="">
          <xdr:nvSpPr>
            <xdr:cNvPr id="5248" name="CheckBox43" hidden="1">
              <a:extLst>
                <a:ext uri="{63B3BB69-23CF-44E3-9099-C40C66FF867C}">
                  <a14:compatExt spid="_x0000_s5248"/>
                </a:ext>
                <a:ext uri="{FF2B5EF4-FFF2-40B4-BE49-F238E27FC236}">
                  <a16:creationId xmlns:a16="http://schemas.microsoft.com/office/drawing/2014/main" id="{00000000-0008-0000-0100-00008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49" name="CheckBox44" hidden="1">
              <a:extLst>
                <a:ext uri="{63B3BB69-23CF-44E3-9099-C40C66FF867C}">
                  <a14:compatExt spid="_x0000_s5249"/>
                </a:ext>
                <a:ext uri="{FF2B5EF4-FFF2-40B4-BE49-F238E27FC236}">
                  <a16:creationId xmlns:a16="http://schemas.microsoft.com/office/drawing/2014/main" id="{00000000-0008-0000-0100-00008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50" name="CheckBox46" hidden="1">
              <a:extLst>
                <a:ext uri="{63B3BB69-23CF-44E3-9099-C40C66FF867C}">
                  <a14:compatExt spid="_x0000_s5250"/>
                </a:ext>
                <a:ext uri="{FF2B5EF4-FFF2-40B4-BE49-F238E27FC236}">
                  <a16:creationId xmlns:a16="http://schemas.microsoft.com/office/drawing/2014/main" id="{00000000-0008-0000-0100-00008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38100</xdr:rowOff>
        </xdr:from>
        <xdr:to>
          <xdr:col>36</xdr:col>
          <xdr:colOff>466725</xdr:colOff>
          <xdr:row>24</xdr:row>
          <xdr:rowOff>38100</xdr:rowOff>
        </xdr:to>
        <xdr:sp macro="" textlink="">
          <xdr:nvSpPr>
            <xdr:cNvPr id="5251" name="CheckBox47" hidden="1">
              <a:extLst>
                <a:ext uri="{63B3BB69-23CF-44E3-9099-C40C66FF867C}">
                  <a14:compatExt spid="_x0000_s5251"/>
                </a:ext>
                <a:ext uri="{FF2B5EF4-FFF2-40B4-BE49-F238E27FC236}">
                  <a16:creationId xmlns:a16="http://schemas.microsoft.com/office/drawing/2014/main" id="{00000000-0008-0000-0100-00008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2" name="CheckBox48" hidden="1">
              <a:extLst>
                <a:ext uri="{63B3BB69-23CF-44E3-9099-C40C66FF867C}">
                  <a14:compatExt spid="_x0000_s5252"/>
                </a:ext>
                <a:ext uri="{FF2B5EF4-FFF2-40B4-BE49-F238E27FC236}">
                  <a16:creationId xmlns:a16="http://schemas.microsoft.com/office/drawing/2014/main" id="{00000000-0008-0000-0100-00008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3" name="CheckBox49" hidden="1">
              <a:extLst>
                <a:ext uri="{63B3BB69-23CF-44E3-9099-C40C66FF867C}">
                  <a14:compatExt spid="_x0000_s5253"/>
                </a:ext>
                <a:ext uri="{FF2B5EF4-FFF2-40B4-BE49-F238E27FC236}">
                  <a16:creationId xmlns:a16="http://schemas.microsoft.com/office/drawing/2014/main" id="{00000000-0008-0000-0100-00008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38100</xdr:rowOff>
        </xdr:from>
        <xdr:to>
          <xdr:col>36</xdr:col>
          <xdr:colOff>466725</xdr:colOff>
          <xdr:row>25</xdr:row>
          <xdr:rowOff>38100</xdr:rowOff>
        </xdr:to>
        <xdr:sp macro="" textlink="">
          <xdr:nvSpPr>
            <xdr:cNvPr id="5254" name="CheckBox50" hidden="1">
              <a:extLst>
                <a:ext uri="{63B3BB69-23CF-44E3-9099-C40C66FF867C}">
                  <a14:compatExt spid="_x0000_s5254"/>
                </a:ext>
                <a:ext uri="{FF2B5EF4-FFF2-40B4-BE49-F238E27FC236}">
                  <a16:creationId xmlns:a16="http://schemas.microsoft.com/office/drawing/2014/main" id="{00000000-0008-0000-0100-00008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5" name="CheckBox51" hidden="1">
              <a:extLst>
                <a:ext uri="{63B3BB69-23CF-44E3-9099-C40C66FF867C}">
                  <a14:compatExt spid="_x0000_s5255"/>
                </a:ext>
                <a:ext uri="{FF2B5EF4-FFF2-40B4-BE49-F238E27FC236}">
                  <a16:creationId xmlns:a16="http://schemas.microsoft.com/office/drawing/2014/main" id="{00000000-0008-0000-0100-00008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6" name="CheckBox54" hidden="1">
              <a:extLst>
                <a:ext uri="{63B3BB69-23CF-44E3-9099-C40C66FF867C}">
                  <a14:compatExt spid="_x0000_s5256"/>
                </a:ext>
                <a:ext uri="{FF2B5EF4-FFF2-40B4-BE49-F238E27FC236}">
                  <a16:creationId xmlns:a16="http://schemas.microsoft.com/office/drawing/2014/main" id="{00000000-0008-0000-0100-00008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38100</xdr:rowOff>
        </xdr:from>
        <xdr:to>
          <xdr:col>36</xdr:col>
          <xdr:colOff>466725</xdr:colOff>
          <xdr:row>26</xdr:row>
          <xdr:rowOff>38100</xdr:rowOff>
        </xdr:to>
        <xdr:sp macro="" textlink="">
          <xdr:nvSpPr>
            <xdr:cNvPr id="5257" name="CheckBox55" hidden="1">
              <a:extLst>
                <a:ext uri="{63B3BB69-23CF-44E3-9099-C40C66FF867C}">
                  <a14:compatExt spid="_x0000_s5257"/>
                </a:ext>
                <a:ext uri="{FF2B5EF4-FFF2-40B4-BE49-F238E27FC236}">
                  <a16:creationId xmlns:a16="http://schemas.microsoft.com/office/drawing/2014/main" id="{00000000-0008-0000-0100-00008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8" name="CheckBox56" hidden="1">
              <a:extLst>
                <a:ext uri="{63B3BB69-23CF-44E3-9099-C40C66FF867C}">
                  <a14:compatExt spid="_x0000_s5258"/>
                </a:ext>
                <a:ext uri="{FF2B5EF4-FFF2-40B4-BE49-F238E27FC236}">
                  <a16:creationId xmlns:a16="http://schemas.microsoft.com/office/drawing/2014/main" id="{00000000-0008-0000-0100-00008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9" name="CheckBox57" hidden="1">
              <a:extLst>
                <a:ext uri="{63B3BB69-23CF-44E3-9099-C40C66FF867C}">
                  <a14:compatExt spid="_x0000_s5259"/>
                </a:ext>
                <a:ext uri="{FF2B5EF4-FFF2-40B4-BE49-F238E27FC236}">
                  <a16:creationId xmlns:a16="http://schemas.microsoft.com/office/drawing/2014/main" id="{00000000-0008-0000-0100-00008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38100</xdr:rowOff>
        </xdr:from>
        <xdr:to>
          <xdr:col>36</xdr:col>
          <xdr:colOff>466725</xdr:colOff>
          <xdr:row>27</xdr:row>
          <xdr:rowOff>38100</xdr:rowOff>
        </xdr:to>
        <xdr:sp macro="" textlink="">
          <xdr:nvSpPr>
            <xdr:cNvPr id="5260" name="CheckBox58" hidden="1">
              <a:extLst>
                <a:ext uri="{63B3BB69-23CF-44E3-9099-C40C66FF867C}">
                  <a14:compatExt spid="_x0000_s5260"/>
                </a:ext>
                <a:ext uri="{FF2B5EF4-FFF2-40B4-BE49-F238E27FC236}">
                  <a16:creationId xmlns:a16="http://schemas.microsoft.com/office/drawing/2014/main" id="{00000000-0008-0000-0100-00008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1" name="CheckBox59" hidden="1">
              <a:extLst>
                <a:ext uri="{63B3BB69-23CF-44E3-9099-C40C66FF867C}">
                  <a14:compatExt spid="_x0000_s5261"/>
                </a:ext>
                <a:ext uri="{FF2B5EF4-FFF2-40B4-BE49-F238E27FC236}">
                  <a16:creationId xmlns:a16="http://schemas.microsoft.com/office/drawing/2014/main" id="{00000000-0008-0000-0100-00008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2" name="CheckBox60" hidden="1">
              <a:extLst>
                <a:ext uri="{63B3BB69-23CF-44E3-9099-C40C66FF867C}">
                  <a14:compatExt spid="_x0000_s5262"/>
                </a:ext>
                <a:ext uri="{FF2B5EF4-FFF2-40B4-BE49-F238E27FC236}">
                  <a16:creationId xmlns:a16="http://schemas.microsoft.com/office/drawing/2014/main" id="{00000000-0008-0000-0100-00008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38100</xdr:rowOff>
        </xdr:from>
        <xdr:to>
          <xdr:col>36</xdr:col>
          <xdr:colOff>466725</xdr:colOff>
          <xdr:row>28</xdr:row>
          <xdr:rowOff>38100</xdr:rowOff>
        </xdr:to>
        <xdr:sp macro="" textlink="">
          <xdr:nvSpPr>
            <xdr:cNvPr id="5263" name="CheckBox61" hidden="1">
              <a:extLst>
                <a:ext uri="{63B3BB69-23CF-44E3-9099-C40C66FF867C}">
                  <a14:compatExt spid="_x0000_s5263"/>
                </a:ext>
                <a:ext uri="{FF2B5EF4-FFF2-40B4-BE49-F238E27FC236}">
                  <a16:creationId xmlns:a16="http://schemas.microsoft.com/office/drawing/2014/main" id="{00000000-0008-0000-0100-00008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4" name="CheckBox62" hidden="1">
              <a:extLst>
                <a:ext uri="{63B3BB69-23CF-44E3-9099-C40C66FF867C}">
                  <a14:compatExt spid="_x0000_s5264"/>
                </a:ext>
                <a:ext uri="{FF2B5EF4-FFF2-40B4-BE49-F238E27FC236}">
                  <a16:creationId xmlns:a16="http://schemas.microsoft.com/office/drawing/2014/main" id="{00000000-0008-0000-0100-00009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5" name="CheckBox63" hidden="1">
              <a:extLst>
                <a:ext uri="{63B3BB69-23CF-44E3-9099-C40C66FF867C}">
                  <a14:compatExt spid="_x0000_s5265"/>
                </a:ext>
                <a:ext uri="{FF2B5EF4-FFF2-40B4-BE49-F238E27FC236}">
                  <a16:creationId xmlns:a16="http://schemas.microsoft.com/office/drawing/2014/main" id="{00000000-0008-0000-0100-00009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38100</xdr:rowOff>
        </xdr:from>
        <xdr:to>
          <xdr:col>36</xdr:col>
          <xdr:colOff>466725</xdr:colOff>
          <xdr:row>29</xdr:row>
          <xdr:rowOff>38100</xdr:rowOff>
        </xdr:to>
        <xdr:sp macro="" textlink="">
          <xdr:nvSpPr>
            <xdr:cNvPr id="5266" name="CheckBox64" hidden="1">
              <a:extLst>
                <a:ext uri="{63B3BB69-23CF-44E3-9099-C40C66FF867C}">
                  <a14:compatExt spid="_x0000_s5266"/>
                </a:ext>
                <a:ext uri="{FF2B5EF4-FFF2-40B4-BE49-F238E27FC236}">
                  <a16:creationId xmlns:a16="http://schemas.microsoft.com/office/drawing/2014/main" id="{00000000-0008-0000-0100-00009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7" name="CheckBox65" hidden="1">
              <a:extLst>
                <a:ext uri="{63B3BB69-23CF-44E3-9099-C40C66FF867C}">
                  <a14:compatExt spid="_x0000_s5267"/>
                </a:ext>
                <a:ext uri="{FF2B5EF4-FFF2-40B4-BE49-F238E27FC236}">
                  <a16:creationId xmlns:a16="http://schemas.microsoft.com/office/drawing/2014/main" id="{00000000-0008-0000-0100-00009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8" name="CheckBox66" hidden="1">
              <a:extLst>
                <a:ext uri="{63B3BB69-23CF-44E3-9099-C40C66FF867C}">
                  <a14:compatExt spid="_x0000_s5268"/>
                </a:ext>
                <a:ext uri="{FF2B5EF4-FFF2-40B4-BE49-F238E27FC236}">
                  <a16:creationId xmlns:a16="http://schemas.microsoft.com/office/drawing/2014/main" id="{00000000-0008-0000-0100-00009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38100</xdr:rowOff>
        </xdr:from>
        <xdr:to>
          <xdr:col>36</xdr:col>
          <xdr:colOff>466725</xdr:colOff>
          <xdr:row>30</xdr:row>
          <xdr:rowOff>38100</xdr:rowOff>
        </xdr:to>
        <xdr:sp macro="" textlink="">
          <xdr:nvSpPr>
            <xdr:cNvPr id="5269" name="CheckBox67" hidden="1">
              <a:extLst>
                <a:ext uri="{63B3BB69-23CF-44E3-9099-C40C66FF867C}">
                  <a14:compatExt spid="_x0000_s5269"/>
                </a:ext>
                <a:ext uri="{FF2B5EF4-FFF2-40B4-BE49-F238E27FC236}">
                  <a16:creationId xmlns:a16="http://schemas.microsoft.com/office/drawing/2014/main" id="{00000000-0008-0000-0100-00009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0" name="CheckBox68" hidden="1">
              <a:extLst>
                <a:ext uri="{63B3BB69-23CF-44E3-9099-C40C66FF867C}">
                  <a14:compatExt spid="_x0000_s5270"/>
                </a:ext>
                <a:ext uri="{FF2B5EF4-FFF2-40B4-BE49-F238E27FC236}">
                  <a16:creationId xmlns:a16="http://schemas.microsoft.com/office/drawing/2014/main" id="{00000000-0008-0000-0100-00009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1" name="CheckBox69" hidden="1">
              <a:extLst>
                <a:ext uri="{63B3BB69-23CF-44E3-9099-C40C66FF867C}">
                  <a14:compatExt spid="_x0000_s5271"/>
                </a:ext>
                <a:ext uri="{FF2B5EF4-FFF2-40B4-BE49-F238E27FC236}">
                  <a16:creationId xmlns:a16="http://schemas.microsoft.com/office/drawing/2014/main" id="{00000000-0008-0000-0100-00009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38100</xdr:rowOff>
        </xdr:from>
        <xdr:to>
          <xdr:col>36</xdr:col>
          <xdr:colOff>466725</xdr:colOff>
          <xdr:row>31</xdr:row>
          <xdr:rowOff>38100</xdr:rowOff>
        </xdr:to>
        <xdr:sp macro="" textlink="">
          <xdr:nvSpPr>
            <xdr:cNvPr id="5272" name="CheckBox70" hidden="1">
              <a:extLst>
                <a:ext uri="{63B3BB69-23CF-44E3-9099-C40C66FF867C}">
                  <a14:compatExt spid="_x0000_s5272"/>
                </a:ext>
                <a:ext uri="{FF2B5EF4-FFF2-40B4-BE49-F238E27FC236}">
                  <a16:creationId xmlns:a16="http://schemas.microsoft.com/office/drawing/2014/main" id="{00000000-0008-0000-0100-00009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3" name="CheckBox71" hidden="1">
              <a:extLst>
                <a:ext uri="{63B3BB69-23CF-44E3-9099-C40C66FF867C}">
                  <a14:compatExt spid="_x0000_s5273"/>
                </a:ext>
                <a:ext uri="{FF2B5EF4-FFF2-40B4-BE49-F238E27FC236}">
                  <a16:creationId xmlns:a16="http://schemas.microsoft.com/office/drawing/2014/main" id="{00000000-0008-0000-0100-00009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4" name="CheckBox72" hidden="1">
              <a:extLst>
                <a:ext uri="{63B3BB69-23CF-44E3-9099-C40C66FF867C}">
                  <a14:compatExt spid="_x0000_s5274"/>
                </a:ext>
                <a:ext uri="{FF2B5EF4-FFF2-40B4-BE49-F238E27FC236}">
                  <a16:creationId xmlns:a16="http://schemas.microsoft.com/office/drawing/2014/main" id="{00000000-0008-0000-0100-00009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38100</xdr:rowOff>
        </xdr:from>
        <xdr:to>
          <xdr:col>36</xdr:col>
          <xdr:colOff>466725</xdr:colOff>
          <xdr:row>32</xdr:row>
          <xdr:rowOff>38100</xdr:rowOff>
        </xdr:to>
        <xdr:sp macro="" textlink="">
          <xdr:nvSpPr>
            <xdr:cNvPr id="5275" name="CheckBox73" hidden="1">
              <a:extLst>
                <a:ext uri="{63B3BB69-23CF-44E3-9099-C40C66FF867C}">
                  <a14:compatExt spid="_x0000_s5275"/>
                </a:ext>
                <a:ext uri="{FF2B5EF4-FFF2-40B4-BE49-F238E27FC236}">
                  <a16:creationId xmlns:a16="http://schemas.microsoft.com/office/drawing/2014/main" id="{00000000-0008-0000-0100-00009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6" name="CheckBox74" hidden="1">
              <a:extLst>
                <a:ext uri="{63B3BB69-23CF-44E3-9099-C40C66FF867C}">
                  <a14:compatExt spid="_x0000_s5276"/>
                </a:ext>
                <a:ext uri="{FF2B5EF4-FFF2-40B4-BE49-F238E27FC236}">
                  <a16:creationId xmlns:a16="http://schemas.microsoft.com/office/drawing/2014/main" id="{00000000-0008-0000-0100-00009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7" name="CheckBox75" hidden="1">
              <a:extLst>
                <a:ext uri="{63B3BB69-23CF-44E3-9099-C40C66FF867C}">
                  <a14:compatExt spid="_x0000_s5277"/>
                </a:ext>
                <a:ext uri="{FF2B5EF4-FFF2-40B4-BE49-F238E27FC236}">
                  <a16:creationId xmlns:a16="http://schemas.microsoft.com/office/drawing/2014/main" id="{00000000-0008-0000-0100-00009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38100</xdr:rowOff>
        </xdr:from>
        <xdr:to>
          <xdr:col>36</xdr:col>
          <xdr:colOff>466725</xdr:colOff>
          <xdr:row>33</xdr:row>
          <xdr:rowOff>38100</xdr:rowOff>
        </xdr:to>
        <xdr:sp macro="" textlink="">
          <xdr:nvSpPr>
            <xdr:cNvPr id="5278" name="CheckBox76" hidden="1">
              <a:extLst>
                <a:ext uri="{63B3BB69-23CF-44E3-9099-C40C66FF867C}">
                  <a14:compatExt spid="_x0000_s5278"/>
                </a:ext>
                <a:ext uri="{FF2B5EF4-FFF2-40B4-BE49-F238E27FC236}">
                  <a16:creationId xmlns:a16="http://schemas.microsoft.com/office/drawing/2014/main" id="{00000000-0008-0000-0100-00009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79" name="CheckBox77" hidden="1">
              <a:extLst>
                <a:ext uri="{63B3BB69-23CF-44E3-9099-C40C66FF867C}">
                  <a14:compatExt spid="_x0000_s5279"/>
                </a:ext>
                <a:ext uri="{FF2B5EF4-FFF2-40B4-BE49-F238E27FC236}">
                  <a16:creationId xmlns:a16="http://schemas.microsoft.com/office/drawing/2014/main" id="{00000000-0008-0000-0100-00009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80" name="CheckBox78" hidden="1">
              <a:extLst>
                <a:ext uri="{63B3BB69-23CF-44E3-9099-C40C66FF867C}">
                  <a14:compatExt spid="_x0000_s5280"/>
                </a:ext>
                <a:ext uri="{FF2B5EF4-FFF2-40B4-BE49-F238E27FC236}">
                  <a16:creationId xmlns:a16="http://schemas.microsoft.com/office/drawing/2014/main" id="{00000000-0008-0000-0100-0000A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38100</xdr:rowOff>
        </xdr:from>
        <xdr:to>
          <xdr:col>36</xdr:col>
          <xdr:colOff>466725</xdr:colOff>
          <xdr:row>34</xdr:row>
          <xdr:rowOff>38100</xdr:rowOff>
        </xdr:to>
        <xdr:sp macro="" textlink="">
          <xdr:nvSpPr>
            <xdr:cNvPr id="5281" name="CheckBox79" hidden="1">
              <a:extLst>
                <a:ext uri="{63B3BB69-23CF-44E3-9099-C40C66FF867C}">
                  <a14:compatExt spid="_x0000_s5281"/>
                </a:ext>
                <a:ext uri="{FF2B5EF4-FFF2-40B4-BE49-F238E27FC236}">
                  <a16:creationId xmlns:a16="http://schemas.microsoft.com/office/drawing/2014/main" id="{00000000-0008-0000-0100-0000A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2" name="CheckBox80" hidden="1">
              <a:extLst>
                <a:ext uri="{63B3BB69-23CF-44E3-9099-C40C66FF867C}">
                  <a14:compatExt spid="_x0000_s5282"/>
                </a:ext>
                <a:ext uri="{FF2B5EF4-FFF2-40B4-BE49-F238E27FC236}">
                  <a16:creationId xmlns:a16="http://schemas.microsoft.com/office/drawing/2014/main" id="{00000000-0008-0000-0100-0000A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3" name="CheckBox81" hidden="1">
              <a:extLst>
                <a:ext uri="{63B3BB69-23CF-44E3-9099-C40C66FF867C}">
                  <a14:compatExt spid="_x0000_s5283"/>
                </a:ext>
                <a:ext uri="{FF2B5EF4-FFF2-40B4-BE49-F238E27FC236}">
                  <a16:creationId xmlns:a16="http://schemas.microsoft.com/office/drawing/2014/main" id="{00000000-0008-0000-0100-0000A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38100</xdr:rowOff>
        </xdr:from>
        <xdr:to>
          <xdr:col>36</xdr:col>
          <xdr:colOff>466725</xdr:colOff>
          <xdr:row>35</xdr:row>
          <xdr:rowOff>38100</xdr:rowOff>
        </xdr:to>
        <xdr:sp macro="" textlink="">
          <xdr:nvSpPr>
            <xdr:cNvPr id="5284" name="CheckBox82" hidden="1">
              <a:extLst>
                <a:ext uri="{63B3BB69-23CF-44E3-9099-C40C66FF867C}">
                  <a14:compatExt spid="_x0000_s5284"/>
                </a:ext>
                <a:ext uri="{FF2B5EF4-FFF2-40B4-BE49-F238E27FC236}">
                  <a16:creationId xmlns:a16="http://schemas.microsoft.com/office/drawing/2014/main" id="{00000000-0008-0000-0100-0000A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5" name="CheckBox83" hidden="1">
              <a:extLst>
                <a:ext uri="{63B3BB69-23CF-44E3-9099-C40C66FF867C}">
                  <a14:compatExt spid="_x0000_s5285"/>
                </a:ext>
                <a:ext uri="{FF2B5EF4-FFF2-40B4-BE49-F238E27FC236}">
                  <a16:creationId xmlns:a16="http://schemas.microsoft.com/office/drawing/2014/main" id="{00000000-0008-0000-0100-0000A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6" name="CheckBox84" hidden="1">
              <a:extLst>
                <a:ext uri="{63B3BB69-23CF-44E3-9099-C40C66FF867C}">
                  <a14:compatExt spid="_x0000_s5286"/>
                </a:ext>
                <a:ext uri="{FF2B5EF4-FFF2-40B4-BE49-F238E27FC236}">
                  <a16:creationId xmlns:a16="http://schemas.microsoft.com/office/drawing/2014/main" id="{00000000-0008-0000-0100-0000A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38100</xdr:rowOff>
        </xdr:from>
        <xdr:to>
          <xdr:col>36</xdr:col>
          <xdr:colOff>466725</xdr:colOff>
          <xdr:row>36</xdr:row>
          <xdr:rowOff>38100</xdr:rowOff>
        </xdr:to>
        <xdr:sp macro="" textlink="">
          <xdr:nvSpPr>
            <xdr:cNvPr id="5287" name="CheckBox85" hidden="1">
              <a:extLst>
                <a:ext uri="{63B3BB69-23CF-44E3-9099-C40C66FF867C}">
                  <a14:compatExt spid="_x0000_s5287"/>
                </a:ext>
                <a:ext uri="{FF2B5EF4-FFF2-40B4-BE49-F238E27FC236}">
                  <a16:creationId xmlns:a16="http://schemas.microsoft.com/office/drawing/2014/main" id="{00000000-0008-0000-0100-0000A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8" name="CheckBox86" hidden="1">
              <a:extLst>
                <a:ext uri="{63B3BB69-23CF-44E3-9099-C40C66FF867C}">
                  <a14:compatExt spid="_x0000_s5288"/>
                </a:ext>
                <a:ext uri="{FF2B5EF4-FFF2-40B4-BE49-F238E27FC236}">
                  <a16:creationId xmlns:a16="http://schemas.microsoft.com/office/drawing/2014/main" id="{00000000-0008-0000-0100-0000A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9" name="CheckBox87" hidden="1">
              <a:extLst>
                <a:ext uri="{63B3BB69-23CF-44E3-9099-C40C66FF867C}">
                  <a14:compatExt spid="_x0000_s5289"/>
                </a:ext>
                <a:ext uri="{FF2B5EF4-FFF2-40B4-BE49-F238E27FC236}">
                  <a16:creationId xmlns:a16="http://schemas.microsoft.com/office/drawing/2014/main" id="{00000000-0008-0000-0100-0000A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38100</xdr:rowOff>
        </xdr:from>
        <xdr:to>
          <xdr:col>36</xdr:col>
          <xdr:colOff>466725</xdr:colOff>
          <xdr:row>37</xdr:row>
          <xdr:rowOff>38100</xdr:rowOff>
        </xdr:to>
        <xdr:sp macro="" textlink="">
          <xdr:nvSpPr>
            <xdr:cNvPr id="5290" name="CheckBox88" hidden="1">
              <a:extLst>
                <a:ext uri="{63B3BB69-23CF-44E3-9099-C40C66FF867C}">
                  <a14:compatExt spid="_x0000_s5290"/>
                </a:ext>
                <a:ext uri="{FF2B5EF4-FFF2-40B4-BE49-F238E27FC236}">
                  <a16:creationId xmlns:a16="http://schemas.microsoft.com/office/drawing/2014/main" id="{00000000-0008-0000-0100-0000A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1" name="CheckBox89" hidden="1">
              <a:extLst>
                <a:ext uri="{63B3BB69-23CF-44E3-9099-C40C66FF867C}">
                  <a14:compatExt spid="_x0000_s5291"/>
                </a:ext>
                <a:ext uri="{FF2B5EF4-FFF2-40B4-BE49-F238E27FC236}">
                  <a16:creationId xmlns:a16="http://schemas.microsoft.com/office/drawing/2014/main" id="{00000000-0008-0000-0100-0000A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2" name="CheckBox90" hidden="1">
              <a:extLst>
                <a:ext uri="{63B3BB69-23CF-44E3-9099-C40C66FF867C}">
                  <a14:compatExt spid="_x0000_s5292"/>
                </a:ext>
                <a:ext uri="{FF2B5EF4-FFF2-40B4-BE49-F238E27FC236}">
                  <a16:creationId xmlns:a16="http://schemas.microsoft.com/office/drawing/2014/main" id="{00000000-0008-0000-0100-0000A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38100</xdr:rowOff>
        </xdr:from>
        <xdr:to>
          <xdr:col>36</xdr:col>
          <xdr:colOff>466725</xdr:colOff>
          <xdr:row>38</xdr:row>
          <xdr:rowOff>38100</xdr:rowOff>
        </xdr:to>
        <xdr:sp macro="" textlink="">
          <xdr:nvSpPr>
            <xdr:cNvPr id="5293" name="CheckBox91" hidden="1">
              <a:extLst>
                <a:ext uri="{63B3BB69-23CF-44E3-9099-C40C66FF867C}">
                  <a14:compatExt spid="_x0000_s5293"/>
                </a:ext>
                <a:ext uri="{FF2B5EF4-FFF2-40B4-BE49-F238E27FC236}">
                  <a16:creationId xmlns:a16="http://schemas.microsoft.com/office/drawing/2014/main" id="{00000000-0008-0000-0100-0000A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4" name="CheckBox92" hidden="1">
              <a:extLst>
                <a:ext uri="{63B3BB69-23CF-44E3-9099-C40C66FF867C}">
                  <a14:compatExt spid="_x0000_s5294"/>
                </a:ext>
                <a:ext uri="{FF2B5EF4-FFF2-40B4-BE49-F238E27FC236}">
                  <a16:creationId xmlns:a16="http://schemas.microsoft.com/office/drawing/2014/main" id="{00000000-0008-0000-0100-0000A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5" name="CheckBox93" hidden="1">
              <a:extLst>
                <a:ext uri="{63B3BB69-23CF-44E3-9099-C40C66FF867C}">
                  <a14:compatExt spid="_x0000_s5295"/>
                </a:ext>
                <a:ext uri="{FF2B5EF4-FFF2-40B4-BE49-F238E27FC236}">
                  <a16:creationId xmlns:a16="http://schemas.microsoft.com/office/drawing/2014/main" id="{00000000-0008-0000-0100-0000A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38100</xdr:rowOff>
        </xdr:from>
        <xdr:to>
          <xdr:col>36</xdr:col>
          <xdr:colOff>466725</xdr:colOff>
          <xdr:row>39</xdr:row>
          <xdr:rowOff>38100</xdr:rowOff>
        </xdr:to>
        <xdr:sp macro="" textlink="">
          <xdr:nvSpPr>
            <xdr:cNvPr id="5296" name="CheckBox94" hidden="1">
              <a:extLst>
                <a:ext uri="{63B3BB69-23CF-44E3-9099-C40C66FF867C}">
                  <a14:compatExt spid="_x0000_s5296"/>
                </a:ext>
                <a:ext uri="{FF2B5EF4-FFF2-40B4-BE49-F238E27FC236}">
                  <a16:creationId xmlns:a16="http://schemas.microsoft.com/office/drawing/2014/main" id="{00000000-0008-0000-0100-0000B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7" name="CheckBox95" hidden="1">
              <a:extLst>
                <a:ext uri="{63B3BB69-23CF-44E3-9099-C40C66FF867C}">
                  <a14:compatExt spid="_x0000_s5297"/>
                </a:ext>
                <a:ext uri="{FF2B5EF4-FFF2-40B4-BE49-F238E27FC236}">
                  <a16:creationId xmlns:a16="http://schemas.microsoft.com/office/drawing/2014/main" id="{00000000-0008-0000-0100-0000B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8" name="CheckBox96" hidden="1">
              <a:extLst>
                <a:ext uri="{63B3BB69-23CF-44E3-9099-C40C66FF867C}">
                  <a14:compatExt spid="_x0000_s5298"/>
                </a:ext>
                <a:ext uri="{FF2B5EF4-FFF2-40B4-BE49-F238E27FC236}">
                  <a16:creationId xmlns:a16="http://schemas.microsoft.com/office/drawing/2014/main" id="{00000000-0008-0000-0100-0000B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38100</xdr:rowOff>
        </xdr:from>
        <xdr:to>
          <xdr:col>36</xdr:col>
          <xdr:colOff>466725</xdr:colOff>
          <xdr:row>40</xdr:row>
          <xdr:rowOff>38100</xdr:rowOff>
        </xdr:to>
        <xdr:sp macro="" textlink="">
          <xdr:nvSpPr>
            <xdr:cNvPr id="5299" name="CheckBox97" hidden="1">
              <a:extLst>
                <a:ext uri="{63B3BB69-23CF-44E3-9099-C40C66FF867C}">
                  <a14:compatExt spid="_x0000_s5299"/>
                </a:ext>
                <a:ext uri="{FF2B5EF4-FFF2-40B4-BE49-F238E27FC236}">
                  <a16:creationId xmlns:a16="http://schemas.microsoft.com/office/drawing/2014/main" id="{00000000-0008-0000-0100-0000B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0" name="CheckBox98" hidden="1">
              <a:extLst>
                <a:ext uri="{63B3BB69-23CF-44E3-9099-C40C66FF867C}">
                  <a14:compatExt spid="_x0000_s5300"/>
                </a:ext>
                <a:ext uri="{FF2B5EF4-FFF2-40B4-BE49-F238E27FC236}">
                  <a16:creationId xmlns:a16="http://schemas.microsoft.com/office/drawing/2014/main" id="{00000000-0008-0000-0100-0000B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1" name="CheckBox99" hidden="1">
              <a:extLst>
                <a:ext uri="{63B3BB69-23CF-44E3-9099-C40C66FF867C}">
                  <a14:compatExt spid="_x0000_s5301"/>
                </a:ext>
                <a:ext uri="{FF2B5EF4-FFF2-40B4-BE49-F238E27FC236}">
                  <a16:creationId xmlns:a16="http://schemas.microsoft.com/office/drawing/2014/main" id="{00000000-0008-0000-0100-0000B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38100</xdr:rowOff>
        </xdr:from>
        <xdr:to>
          <xdr:col>36</xdr:col>
          <xdr:colOff>466725</xdr:colOff>
          <xdr:row>41</xdr:row>
          <xdr:rowOff>38100</xdr:rowOff>
        </xdr:to>
        <xdr:sp macro="" textlink="">
          <xdr:nvSpPr>
            <xdr:cNvPr id="5302" name="CheckBox100" hidden="1">
              <a:extLst>
                <a:ext uri="{63B3BB69-23CF-44E3-9099-C40C66FF867C}">
                  <a14:compatExt spid="_x0000_s5302"/>
                </a:ext>
                <a:ext uri="{FF2B5EF4-FFF2-40B4-BE49-F238E27FC236}">
                  <a16:creationId xmlns:a16="http://schemas.microsoft.com/office/drawing/2014/main" id="{00000000-0008-0000-0100-0000B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3" name="CheckBox101" hidden="1">
              <a:extLst>
                <a:ext uri="{63B3BB69-23CF-44E3-9099-C40C66FF867C}">
                  <a14:compatExt spid="_x0000_s5303"/>
                </a:ext>
                <a:ext uri="{FF2B5EF4-FFF2-40B4-BE49-F238E27FC236}">
                  <a16:creationId xmlns:a16="http://schemas.microsoft.com/office/drawing/2014/main" id="{00000000-0008-0000-0100-0000B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4" name="CheckBox102" hidden="1">
              <a:extLst>
                <a:ext uri="{63B3BB69-23CF-44E3-9099-C40C66FF867C}">
                  <a14:compatExt spid="_x0000_s5304"/>
                </a:ext>
                <a:ext uri="{FF2B5EF4-FFF2-40B4-BE49-F238E27FC236}">
                  <a16:creationId xmlns:a16="http://schemas.microsoft.com/office/drawing/2014/main" id="{00000000-0008-0000-0100-0000B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38100</xdr:rowOff>
        </xdr:from>
        <xdr:to>
          <xdr:col>36</xdr:col>
          <xdr:colOff>466725</xdr:colOff>
          <xdr:row>42</xdr:row>
          <xdr:rowOff>38100</xdr:rowOff>
        </xdr:to>
        <xdr:sp macro="" textlink="">
          <xdr:nvSpPr>
            <xdr:cNvPr id="5305" name="CheckBox103" hidden="1">
              <a:extLst>
                <a:ext uri="{63B3BB69-23CF-44E3-9099-C40C66FF867C}">
                  <a14:compatExt spid="_x0000_s5305"/>
                </a:ext>
                <a:ext uri="{FF2B5EF4-FFF2-40B4-BE49-F238E27FC236}">
                  <a16:creationId xmlns:a16="http://schemas.microsoft.com/office/drawing/2014/main" id="{00000000-0008-0000-0100-0000B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6" name="CheckBox104" hidden="1">
              <a:extLst>
                <a:ext uri="{63B3BB69-23CF-44E3-9099-C40C66FF867C}">
                  <a14:compatExt spid="_x0000_s5306"/>
                </a:ext>
                <a:ext uri="{FF2B5EF4-FFF2-40B4-BE49-F238E27FC236}">
                  <a16:creationId xmlns:a16="http://schemas.microsoft.com/office/drawing/2014/main" id="{00000000-0008-0000-0100-0000B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7" name="CheckBox105" hidden="1">
              <a:extLst>
                <a:ext uri="{63B3BB69-23CF-44E3-9099-C40C66FF867C}">
                  <a14:compatExt spid="_x0000_s5307"/>
                </a:ext>
                <a:ext uri="{FF2B5EF4-FFF2-40B4-BE49-F238E27FC236}">
                  <a16:creationId xmlns:a16="http://schemas.microsoft.com/office/drawing/2014/main" id="{00000000-0008-0000-0100-0000B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38100</xdr:rowOff>
        </xdr:from>
        <xdr:to>
          <xdr:col>36</xdr:col>
          <xdr:colOff>466725</xdr:colOff>
          <xdr:row>43</xdr:row>
          <xdr:rowOff>38100</xdr:rowOff>
        </xdr:to>
        <xdr:sp macro="" textlink="">
          <xdr:nvSpPr>
            <xdr:cNvPr id="5308" name="CheckBox106" hidden="1">
              <a:extLst>
                <a:ext uri="{63B3BB69-23CF-44E3-9099-C40C66FF867C}">
                  <a14:compatExt spid="_x0000_s5308"/>
                </a:ext>
                <a:ext uri="{FF2B5EF4-FFF2-40B4-BE49-F238E27FC236}">
                  <a16:creationId xmlns:a16="http://schemas.microsoft.com/office/drawing/2014/main" id="{00000000-0008-0000-0100-0000B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09" name="CheckBox107" hidden="1">
              <a:extLst>
                <a:ext uri="{63B3BB69-23CF-44E3-9099-C40C66FF867C}">
                  <a14:compatExt spid="_x0000_s5309"/>
                </a:ext>
                <a:ext uri="{FF2B5EF4-FFF2-40B4-BE49-F238E27FC236}">
                  <a16:creationId xmlns:a16="http://schemas.microsoft.com/office/drawing/2014/main" id="{00000000-0008-0000-0100-0000B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10" name="CheckBox108" hidden="1">
              <a:extLst>
                <a:ext uri="{63B3BB69-23CF-44E3-9099-C40C66FF867C}">
                  <a14:compatExt spid="_x0000_s5310"/>
                </a:ext>
                <a:ext uri="{FF2B5EF4-FFF2-40B4-BE49-F238E27FC236}">
                  <a16:creationId xmlns:a16="http://schemas.microsoft.com/office/drawing/2014/main" id="{00000000-0008-0000-0100-0000B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38100</xdr:rowOff>
        </xdr:from>
        <xdr:to>
          <xdr:col>36</xdr:col>
          <xdr:colOff>466725</xdr:colOff>
          <xdr:row>44</xdr:row>
          <xdr:rowOff>38100</xdr:rowOff>
        </xdr:to>
        <xdr:sp macro="" textlink="">
          <xdr:nvSpPr>
            <xdr:cNvPr id="5311" name="CheckBox109" hidden="1">
              <a:extLst>
                <a:ext uri="{63B3BB69-23CF-44E3-9099-C40C66FF867C}">
                  <a14:compatExt spid="_x0000_s5311"/>
                </a:ext>
                <a:ext uri="{FF2B5EF4-FFF2-40B4-BE49-F238E27FC236}">
                  <a16:creationId xmlns:a16="http://schemas.microsoft.com/office/drawing/2014/main" id="{00000000-0008-0000-0100-0000B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2" name="CheckBox110" hidden="1">
              <a:extLst>
                <a:ext uri="{63B3BB69-23CF-44E3-9099-C40C66FF867C}">
                  <a14:compatExt spid="_x0000_s5312"/>
                </a:ext>
                <a:ext uri="{FF2B5EF4-FFF2-40B4-BE49-F238E27FC236}">
                  <a16:creationId xmlns:a16="http://schemas.microsoft.com/office/drawing/2014/main" id="{00000000-0008-0000-0100-0000C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3" name="CheckBox111" hidden="1">
              <a:extLst>
                <a:ext uri="{63B3BB69-23CF-44E3-9099-C40C66FF867C}">
                  <a14:compatExt spid="_x0000_s5313"/>
                </a:ext>
                <a:ext uri="{FF2B5EF4-FFF2-40B4-BE49-F238E27FC236}">
                  <a16:creationId xmlns:a16="http://schemas.microsoft.com/office/drawing/2014/main" id="{00000000-0008-0000-0100-0000C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38100</xdr:rowOff>
        </xdr:from>
        <xdr:to>
          <xdr:col>36</xdr:col>
          <xdr:colOff>466725</xdr:colOff>
          <xdr:row>45</xdr:row>
          <xdr:rowOff>38100</xdr:rowOff>
        </xdr:to>
        <xdr:sp macro="" textlink="">
          <xdr:nvSpPr>
            <xdr:cNvPr id="5314" name="CheckBox112" hidden="1">
              <a:extLst>
                <a:ext uri="{63B3BB69-23CF-44E3-9099-C40C66FF867C}">
                  <a14:compatExt spid="_x0000_s5314"/>
                </a:ext>
                <a:ext uri="{FF2B5EF4-FFF2-40B4-BE49-F238E27FC236}">
                  <a16:creationId xmlns:a16="http://schemas.microsoft.com/office/drawing/2014/main" id="{00000000-0008-0000-0100-0000C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5" name="CheckBox113" hidden="1">
              <a:extLst>
                <a:ext uri="{63B3BB69-23CF-44E3-9099-C40C66FF867C}">
                  <a14:compatExt spid="_x0000_s5315"/>
                </a:ext>
                <a:ext uri="{FF2B5EF4-FFF2-40B4-BE49-F238E27FC236}">
                  <a16:creationId xmlns:a16="http://schemas.microsoft.com/office/drawing/2014/main" id="{00000000-0008-0000-0100-0000C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6" name="CheckBox114" hidden="1">
              <a:extLst>
                <a:ext uri="{63B3BB69-23CF-44E3-9099-C40C66FF867C}">
                  <a14:compatExt spid="_x0000_s5316"/>
                </a:ext>
                <a:ext uri="{FF2B5EF4-FFF2-40B4-BE49-F238E27FC236}">
                  <a16:creationId xmlns:a16="http://schemas.microsoft.com/office/drawing/2014/main" id="{00000000-0008-0000-0100-0000C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38100</xdr:rowOff>
        </xdr:from>
        <xdr:to>
          <xdr:col>36</xdr:col>
          <xdr:colOff>466725</xdr:colOff>
          <xdr:row>46</xdr:row>
          <xdr:rowOff>38100</xdr:rowOff>
        </xdr:to>
        <xdr:sp macro="" textlink="">
          <xdr:nvSpPr>
            <xdr:cNvPr id="5317" name="CheckBox115" hidden="1">
              <a:extLst>
                <a:ext uri="{63B3BB69-23CF-44E3-9099-C40C66FF867C}">
                  <a14:compatExt spid="_x0000_s5317"/>
                </a:ext>
                <a:ext uri="{FF2B5EF4-FFF2-40B4-BE49-F238E27FC236}">
                  <a16:creationId xmlns:a16="http://schemas.microsoft.com/office/drawing/2014/main" id="{00000000-0008-0000-0100-0000C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8" name="CheckBox116" hidden="1">
              <a:extLst>
                <a:ext uri="{63B3BB69-23CF-44E3-9099-C40C66FF867C}">
                  <a14:compatExt spid="_x0000_s5318"/>
                </a:ext>
                <a:ext uri="{FF2B5EF4-FFF2-40B4-BE49-F238E27FC236}">
                  <a16:creationId xmlns:a16="http://schemas.microsoft.com/office/drawing/2014/main" id="{00000000-0008-0000-0100-0000C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9" name="CheckBox117" hidden="1">
              <a:extLst>
                <a:ext uri="{63B3BB69-23CF-44E3-9099-C40C66FF867C}">
                  <a14:compatExt spid="_x0000_s5319"/>
                </a:ext>
                <a:ext uri="{FF2B5EF4-FFF2-40B4-BE49-F238E27FC236}">
                  <a16:creationId xmlns:a16="http://schemas.microsoft.com/office/drawing/2014/main" id="{00000000-0008-0000-0100-0000C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38100</xdr:rowOff>
        </xdr:from>
        <xdr:to>
          <xdr:col>36</xdr:col>
          <xdr:colOff>466725</xdr:colOff>
          <xdr:row>47</xdr:row>
          <xdr:rowOff>38100</xdr:rowOff>
        </xdr:to>
        <xdr:sp macro="" textlink="">
          <xdr:nvSpPr>
            <xdr:cNvPr id="5320" name="CheckBox118" hidden="1">
              <a:extLst>
                <a:ext uri="{63B3BB69-23CF-44E3-9099-C40C66FF867C}">
                  <a14:compatExt spid="_x0000_s5320"/>
                </a:ext>
                <a:ext uri="{FF2B5EF4-FFF2-40B4-BE49-F238E27FC236}">
                  <a16:creationId xmlns:a16="http://schemas.microsoft.com/office/drawing/2014/main" id="{00000000-0008-0000-0100-0000C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1" name="CheckBox119" hidden="1">
              <a:extLst>
                <a:ext uri="{63B3BB69-23CF-44E3-9099-C40C66FF867C}">
                  <a14:compatExt spid="_x0000_s5321"/>
                </a:ext>
                <a:ext uri="{FF2B5EF4-FFF2-40B4-BE49-F238E27FC236}">
                  <a16:creationId xmlns:a16="http://schemas.microsoft.com/office/drawing/2014/main" id="{00000000-0008-0000-0100-0000C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2" name="CheckBox120" hidden="1">
              <a:extLst>
                <a:ext uri="{63B3BB69-23CF-44E3-9099-C40C66FF867C}">
                  <a14:compatExt spid="_x0000_s5322"/>
                </a:ext>
                <a:ext uri="{FF2B5EF4-FFF2-40B4-BE49-F238E27FC236}">
                  <a16:creationId xmlns:a16="http://schemas.microsoft.com/office/drawing/2014/main" id="{00000000-0008-0000-0100-0000C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38100</xdr:rowOff>
        </xdr:from>
        <xdr:to>
          <xdr:col>36</xdr:col>
          <xdr:colOff>466725</xdr:colOff>
          <xdr:row>47</xdr:row>
          <xdr:rowOff>228600</xdr:rowOff>
        </xdr:to>
        <xdr:sp macro="" textlink="">
          <xdr:nvSpPr>
            <xdr:cNvPr id="5323" name="CheckBox121" hidden="1">
              <a:extLst>
                <a:ext uri="{63B3BB69-23CF-44E3-9099-C40C66FF867C}">
                  <a14:compatExt spid="_x0000_s5323"/>
                </a:ext>
                <a:ext uri="{FF2B5EF4-FFF2-40B4-BE49-F238E27FC236}">
                  <a16:creationId xmlns:a16="http://schemas.microsoft.com/office/drawing/2014/main" id="{00000000-0008-0000-0100-0000C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4" name="CheckBox122" hidden="1">
              <a:extLst>
                <a:ext uri="{63B3BB69-23CF-44E3-9099-C40C66FF867C}">
                  <a14:compatExt spid="_x0000_s5324"/>
                </a:ext>
                <a:ext uri="{FF2B5EF4-FFF2-40B4-BE49-F238E27FC236}">
                  <a16:creationId xmlns:a16="http://schemas.microsoft.com/office/drawing/2014/main" id="{00000000-0008-0000-0100-0000C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5" name="CheckBox123" hidden="1">
              <a:extLst>
                <a:ext uri="{63B3BB69-23CF-44E3-9099-C40C66FF867C}">
                  <a14:compatExt spid="_x0000_s5325"/>
                </a:ext>
                <a:ext uri="{FF2B5EF4-FFF2-40B4-BE49-F238E27FC236}">
                  <a16:creationId xmlns:a16="http://schemas.microsoft.com/office/drawing/2014/main" id="{00000000-0008-0000-0100-0000C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38100</xdr:rowOff>
        </xdr:from>
        <xdr:to>
          <xdr:col>36</xdr:col>
          <xdr:colOff>466725</xdr:colOff>
          <xdr:row>49</xdr:row>
          <xdr:rowOff>38100</xdr:rowOff>
        </xdr:to>
        <xdr:sp macro="" textlink="">
          <xdr:nvSpPr>
            <xdr:cNvPr id="5326" name="CheckBox124" hidden="1">
              <a:extLst>
                <a:ext uri="{63B3BB69-23CF-44E3-9099-C40C66FF867C}">
                  <a14:compatExt spid="_x0000_s5326"/>
                </a:ext>
                <a:ext uri="{FF2B5EF4-FFF2-40B4-BE49-F238E27FC236}">
                  <a16:creationId xmlns:a16="http://schemas.microsoft.com/office/drawing/2014/main" id="{00000000-0008-0000-0100-0000C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7" name="CheckBox125" hidden="1">
              <a:extLst>
                <a:ext uri="{63B3BB69-23CF-44E3-9099-C40C66FF867C}">
                  <a14:compatExt spid="_x0000_s5327"/>
                </a:ext>
                <a:ext uri="{FF2B5EF4-FFF2-40B4-BE49-F238E27FC236}">
                  <a16:creationId xmlns:a16="http://schemas.microsoft.com/office/drawing/2014/main" id="{00000000-0008-0000-0100-0000C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8" name="CheckBox126" hidden="1">
              <a:extLst>
                <a:ext uri="{63B3BB69-23CF-44E3-9099-C40C66FF867C}">
                  <a14:compatExt spid="_x0000_s5328"/>
                </a:ext>
                <a:ext uri="{FF2B5EF4-FFF2-40B4-BE49-F238E27FC236}">
                  <a16:creationId xmlns:a16="http://schemas.microsoft.com/office/drawing/2014/main" id="{00000000-0008-0000-0100-0000D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38100</xdr:rowOff>
        </xdr:from>
        <xdr:to>
          <xdr:col>36</xdr:col>
          <xdr:colOff>466725</xdr:colOff>
          <xdr:row>50</xdr:row>
          <xdr:rowOff>28575</xdr:rowOff>
        </xdr:to>
        <xdr:sp macro="" textlink="">
          <xdr:nvSpPr>
            <xdr:cNvPr id="5329" name="CheckBox127" hidden="1">
              <a:extLst>
                <a:ext uri="{63B3BB69-23CF-44E3-9099-C40C66FF867C}">
                  <a14:compatExt spid="_x0000_s5329"/>
                </a:ext>
                <a:ext uri="{FF2B5EF4-FFF2-40B4-BE49-F238E27FC236}">
                  <a16:creationId xmlns:a16="http://schemas.microsoft.com/office/drawing/2014/main" id="{00000000-0008-0000-0100-0000D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0" name="CheckBox128" hidden="1">
              <a:extLst>
                <a:ext uri="{63B3BB69-23CF-44E3-9099-C40C66FF867C}">
                  <a14:compatExt spid="_x0000_s5330"/>
                </a:ext>
                <a:ext uri="{FF2B5EF4-FFF2-40B4-BE49-F238E27FC236}">
                  <a16:creationId xmlns:a16="http://schemas.microsoft.com/office/drawing/2014/main" id="{00000000-0008-0000-0100-0000D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1" name="CheckBox129" hidden="1">
              <a:extLst>
                <a:ext uri="{63B3BB69-23CF-44E3-9099-C40C66FF867C}">
                  <a14:compatExt spid="_x0000_s5331"/>
                </a:ext>
                <a:ext uri="{FF2B5EF4-FFF2-40B4-BE49-F238E27FC236}">
                  <a16:creationId xmlns:a16="http://schemas.microsoft.com/office/drawing/2014/main" id="{00000000-0008-0000-0100-0000D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38100</xdr:rowOff>
        </xdr:from>
        <xdr:to>
          <xdr:col>36</xdr:col>
          <xdr:colOff>466725</xdr:colOff>
          <xdr:row>51</xdr:row>
          <xdr:rowOff>28575</xdr:rowOff>
        </xdr:to>
        <xdr:sp macro="" textlink="">
          <xdr:nvSpPr>
            <xdr:cNvPr id="5332" name="CheckBox130" hidden="1">
              <a:extLst>
                <a:ext uri="{63B3BB69-23CF-44E3-9099-C40C66FF867C}">
                  <a14:compatExt spid="_x0000_s5332"/>
                </a:ext>
                <a:ext uri="{FF2B5EF4-FFF2-40B4-BE49-F238E27FC236}">
                  <a16:creationId xmlns:a16="http://schemas.microsoft.com/office/drawing/2014/main" id="{00000000-0008-0000-0100-0000D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3" name="CheckBox131" hidden="1">
              <a:extLst>
                <a:ext uri="{63B3BB69-23CF-44E3-9099-C40C66FF867C}">
                  <a14:compatExt spid="_x0000_s5333"/>
                </a:ext>
                <a:ext uri="{FF2B5EF4-FFF2-40B4-BE49-F238E27FC236}">
                  <a16:creationId xmlns:a16="http://schemas.microsoft.com/office/drawing/2014/main" id="{00000000-0008-0000-0100-0000D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4" name="CheckBox132" hidden="1">
              <a:extLst>
                <a:ext uri="{63B3BB69-23CF-44E3-9099-C40C66FF867C}">
                  <a14:compatExt spid="_x0000_s5334"/>
                </a:ext>
                <a:ext uri="{FF2B5EF4-FFF2-40B4-BE49-F238E27FC236}">
                  <a16:creationId xmlns:a16="http://schemas.microsoft.com/office/drawing/2014/main" id="{00000000-0008-0000-0100-0000D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38100</xdr:rowOff>
        </xdr:from>
        <xdr:to>
          <xdr:col>36</xdr:col>
          <xdr:colOff>466725</xdr:colOff>
          <xdr:row>52</xdr:row>
          <xdr:rowOff>38100</xdr:rowOff>
        </xdr:to>
        <xdr:sp macro="" textlink="">
          <xdr:nvSpPr>
            <xdr:cNvPr id="5335" name="CheckBox133" hidden="1">
              <a:extLst>
                <a:ext uri="{63B3BB69-23CF-44E3-9099-C40C66FF867C}">
                  <a14:compatExt spid="_x0000_s5335"/>
                </a:ext>
                <a:ext uri="{FF2B5EF4-FFF2-40B4-BE49-F238E27FC236}">
                  <a16:creationId xmlns:a16="http://schemas.microsoft.com/office/drawing/2014/main" id="{00000000-0008-0000-0100-0000D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6" name="CheckBox134" hidden="1">
              <a:extLst>
                <a:ext uri="{63B3BB69-23CF-44E3-9099-C40C66FF867C}">
                  <a14:compatExt spid="_x0000_s5336"/>
                </a:ext>
                <a:ext uri="{FF2B5EF4-FFF2-40B4-BE49-F238E27FC236}">
                  <a16:creationId xmlns:a16="http://schemas.microsoft.com/office/drawing/2014/main" id="{00000000-0008-0000-0100-0000D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7" name="CheckBox135" hidden="1">
              <a:extLst>
                <a:ext uri="{63B3BB69-23CF-44E3-9099-C40C66FF867C}">
                  <a14:compatExt spid="_x0000_s5337"/>
                </a:ext>
                <a:ext uri="{FF2B5EF4-FFF2-40B4-BE49-F238E27FC236}">
                  <a16:creationId xmlns:a16="http://schemas.microsoft.com/office/drawing/2014/main" id="{00000000-0008-0000-0100-0000D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38100</xdr:rowOff>
        </xdr:from>
        <xdr:to>
          <xdr:col>36</xdr:col>
          <xdr:colOff>466725</xdr:colOff>
          <xdr:row>53</xdr:row>
          <xdr:rowOff>38100</xdr:rowOff>
        </xdr:to>
        <xdr:sp macro="" textlink="">
          <xdr:nvSpPr>
            <xdr:cNvPr id="5338" name="CheckBox136" hidden="1">
              <a:extLst>
                <a:ext uri="{63B3BB69-23CF-44E3-9099-C40C66FF867C}">
                  <a14:compatExt spid="_x0000_s5338"/>
                </a:ext>
                <a:ext uri="{FF2B5EF4-FFF2-40B4-BE49-F238E27FC236}">
                  <a16:creationId xmlns:a16="http://schemas.microsoft.com/office/drawing/2014/main" id="{00000000-0008-0000-0100-0000D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39" name="CheckBox137" hidden="1">
              <a:extLst>
                <a:ext uri="{63B3BB69-23CF-44E3-9099-C40C66FF867C}">
                  <a14:compatExt spid="_x0000_s5339"/>
                </a:ext>
                <a:ext uri="{FF2B5EF4-FFF2-40B4-BE49-F238E27FC236}">
                  <a16:creationId xmlns:a16="http://schemas.microsoft.com/office/drawing/2014/main" id="{00000000-0008-0000-0100-0000D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40" name="CheckBox138" hidden="1">
              <a:extLst>
                <a:ext uri="{63B3BB69-23CF-44E3-9099-C40C66FF867C}">
                  <a14:compatExt spid="_x0000_s5340"/>
                </a:ext>
                <a:ext uri="{FF2B5EF4-FFF2-40B4-BE49-F238E27FC236}">
                  <a16:creationId xmlns:a16="http://schemas.microsoft.com/office/drawing/2014/main" id="{00000000-0008-0000-0100-0000D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38100</xdr:rowOff>
        </xdr:from>
        <xdr:to>
          <xdr:col>36</xdr:col>
          <xdr:colOff>466725</xdr:colOff>
          <xdr:row>53</xdr:row>
          <xdr:rowOff>228600</xdr:rowOff>
        </xdr:to>
        <xdr:sp macro="" textlink="">
          <xdr:nvSpPr>
            <xdr:cNvPr id="5341" name="CheckBox139" hidden="1">
              <a:extLst>
                <a:ext uri="{63B3BB69-23CF-44E3-9099-C40C66FF867C}">
                  <a14:compatExt spid="_x0000_s5341"/>
                </a:ext>
                <a:ext uri="{FF2B5EF4-FFF2-40B4-BE49-F238E27FC236}">
                  <a16:creationId xmlns:a16="http://schemas.microsoft.com/office/drawing/2014/main" id="{00000000-0008-0000-0100-0000D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2" name="CheckBox140" hidden="1">
              <a:extLst>
                <a:ext uri="{63B3BB69-23CF-44E3-9099-C40C66FF867C}">
                  <a14:compatExt spid="_x0000_s5342"/>
                </a:ext>
                <a:ext uri="{FF2B5EF4-FFF2-40B4-BE49-F238E27FC236}">
                  <a16:creationId xmlns:a16="http://schemas.microsoft.com/office/drawing/2014/main" id="{00000000-0008-0000-0100-0000D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3" name="CheckBox141" hidden="1">
              <a:extLst>
                <a:ext uri="{63B3BB69-23CF-44E3-9099-C40C66FF867C}">
                  <a14:compatExt spid="_x0000_s5343"/>
                </a:ext>
                <a:ext uri="{FF2B5EF4-FFF2-40B4-BE49-F238E27FC236}">
                  <a16:creationId xmlns:a16="http://schemas.microsoft.com/office/drawing/2014/main" id="{00000000-0008-0000-0100-0000D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38100</xdr:rowOff>
        </xdr:from>
        <xdr:to>
          <xdr:col>36</xdr:col>
          <xdr:colOff>466725</xdr:colOff>
          <xdr:row>55</xdr:row>
          <xdr:rowOff>38100</xdr:rowOff>
        </xdr:to>
        <xdr:sp macro="" textlink="">
          <xdr:nvSpPr>
            <xdr:cNvPr id="5344" name="CheckBox142" hidden="1">
              <a:extLst>
                <a:ext uri="{63B3BB69-23CF-44E3-9099-C40C66FF867C}">
                  <a14:compatExt spid="_x0000_s5344"/>
                </a:ext>
                <a:ext uri="{FF2B5EF4-FFF2-40B4-BE49-F238E27FC236}">
                  <a16:creationId xmlns:a16="http://schemas.microsoft.com/office/drawing/2014/main" id="{00000000-0008-0000-0100-0000E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5" name="CheckBox143" hidden="1">
              <a:extLst>
                <a:ext uri="{63B3BB69-23CF-44E3-9099-C40C66FF867C}">
                  <a14:compatExt spid="_x0000_s5345"/>
                </a:ext>
                <a:ext uri="{FF2B5EF4-FFF2-40B4-BE49-F238E27FC236}">
                  <a16:creationId xmlns:a16="http://schemas.microsoft.com/office/drawing/2014/main" id="{00000000-0008-0000-0100-0000E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6" name="CheckBox144" hidden="1">
              <a:extLst>
                <a:ext uri="{63B3BB69-23CF-44E3-9099-C40C66FF867C}">
                  <a14:compatExt spid="_x0000_s5346"/>
                </a:ext>
                <a:ext uri="{FF2B5EF4-FFF2-40B4-BE49-F238E27FC236}">
                  <a16:creationId xmlns:a16="http://schemas.microsoft.com/office/drawing/2014/main" id="{00000000-0008-0000-0100-0000E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38100</xdr:rowOff>
        </xdr:from>
        <xdr:to>
          <xdr:col>36</xdr:col>
          <xdr:colOff>466725</xdr:colOff>
          <xdr:row>56</xdr:row>
          <xdr:rowOff>38100</xdr:rowOff>
        </xdr:to>
        <xdr:sp macro="" textlink="">
          <xdr:nvSpPr>
            <xdr:cNvPr id="5347" name="CheckBox145" hidden="1">
              <a:extLst>
                <a:ext uri="{63B3BB69-23CF-44E3-9099-C40C66FF867C}">
                  <a14:compatExt spid="_x0000_s5347"/>
                </a:ext>
                <a:ext uri="{FF2B5EF4-FFF2-40B4-BE49-F238E27FC236}">
                  <a16:creationId xmlns:a16="http://schemas.microsoft.com/office/drawing/2014/main" id="{00000000-0008-0000-0100-0000E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8" name="CheckBox146" hidden="1">
              <a:extLst>
                <a:ext uri="{63B3BB69-23CF-44E3-9099-C40C66FF867C}">
                  <a14:compatExt spid="_x0000_s5348"/>
                </a:ext>
                <a:ext uri="{FF2B5EF4-FFF2-40B4-BE49-F238E27FC236}">
                  <a16:creationId xmlns:a16="http://schemas.microsoft.com/office/drawing/2014/main" id="{00000000-0008-0000-0100-0000E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9" name="CheckBox147" hidden="1">
              <a:extLst>
                <a:ext uri="{63B3BB69-23CF-44E3-9099-C40C66FF867C}">
                  <a14:compatExt spid="_x0000_s5349"/>
                </a:ext>
                <a:ext uri="{FF2B5EF4-FFF2-40B4-BE49-F238E27FC236}">
                  <a16:creationId xmlns:a16="http://schemas.microsoft.com/office/drawing/2014/main" id="{00000000-0008-0000-0100-0000E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38100</xdr:rowOff>
        </xdr:from>
        <xdr:to>
          <xdr:col>36</xdr:col>
          <xdr:colOff>466725</xdr:colOff>
          <xdr:row>56</xdr:row>
          <xdr:rowOff>228600</xdr:rowOff>
        </xdr:to>
        <xdr:sp macro="" textlink="">
          <xdr:nvSpPr>
            <xdr:cNvPr id="5350" name="CheckBox148" hidden="1">
              <a:extLst>
                <a:ext uri="{63B3BB69-23CF-44E3-9099-C40C66FF867C}">
                  <a14:compatExt spid="_x0000_s5350"/>
                </a:ext>
                <a:ext uri="{FF2B5EF4-FFF2-40B4-BE49-F238E27FC236}">
                  <a16:creationId xmlns:a16="http://schemas.microsoft.com/office/drawing/2014/main" id="{00000000-0008-0000-0100-0000E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47625</xdr:rowOff>
        </xdr:from>
        <xdr:to>
          <xdr:col>36</xdr:col>
          <xdr:colOff>466725</xdr:colOff>
          <xdr:row>56</xdr:row>
          <xdr:rowOff>228600</xdr:rowOff>
        </xdr:to>
        <xdr:sp macro="" textlink="">
          <xdr:nvSpPr>
            <xdr:cNvPr id="5351" name="CheckBox149" hidden="1">
              <a:extLst>
                <a:ext uri="{63B3BB69-23CF-44E3-9099-C40C66FF867C}">
                  <a14:compatExt spid="_x0000_s5351"/>
                </a:ext>
                <a:ext uri="{FF2B5EF4-FFF2-40B4-BE49-F238E27FC236}">
                  <a16:creationId xmlns:a16="http://schemas.microsoft.com/office/drawing/2014/main" id="{00000000-0008-0000-0100-0000E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74542</xdr:colOff>
      <xdr:row>6</xdr:row>
      <xdr:rowOff>7484</xdr:rowOff>
    </xdr:from>
    <xdr:to>
      <xdr:col>19</xdr:col>
      <xdr:colOff>48986</xdr:colOff>
      <xdr:row>19</xdr:row>
      <xdr:rowOff>802822</xdr:rowOff>
    </xdr:to>
    <xdr:graphicFrame macro="">
      <xdr:nvGraphicFramePr>
        <xdr:cNvPr id="2" name="Projektzeitachse" descr="Line chart that plots each project on the corresponding timefram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127906</xdr:colOff>
      <xdr:row>26</xdr:row>
      <xdr:rowOff>194582</xdr:rowOff>
    </xdr:from>
    <xdr:to>
      <xdr:col>19</xdr:col>
      <xdr:colOff>73477</xdr:colOff>
      <xdr:row>36</xdr:row>
      <xdr:rowOff>217714</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200-000003000000}"/>
            </a:ext>
          </a:extLst>
        </xdr:cNvPr>
        <xdr:cNvSpPr txBox="1"/>
      </xdr:nvSpPr>
      <xdr:spPr>
        <a:xfrm>
          <a:off x="19490870" y="7215868"/>
          <a:ext cx="4204607" cy="341131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400" b="1" spc="30" baseline="0">
              <a:solidFill>
                <a:schemeClr val="tx1"/>
              </a:solidFill>
              <a:effectLst/>
              <a:latin typeface="+mn-lt"/>
              <a:ea typeface="+mn-ea"/>
              <a:cs typeface="+mn-cs"/>
            </a:rPr>
            <a:t>Tipps zur Projektzeitachse</a:t>
          </a:r>
          <a:r>
            <a:rPr lang="en-US" sz="1200" b="1" spc="30" baseline="0">
              <a:solidFill>
                <a:srgbClr val="99D709"/>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200" b="0" spc="20">
            <a:solidFill>
              <a:schemeClr val="tx1"/>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200" b="0" spc="20" baseline="0">
            <a:solidFill>
              <a:schemeClr val="tx1"/>
            </a:solidFill>
            <a:effectLst/>
            <a:latin typeface="+mn-lt"/>
            <a:ea typeface="+mn-ea"/>
            <a:cs typeface="+mn-cs"/>
          </a:endParaRPr>
        </a:p>
        <a:p>
          <a:pPr marL="0" indent="0">
            <a:buClr>
              <a:schemeClr val="accent1"/>
            </a:buClr>
            <a:buFontTx/>
            <a:buNone/>
          </a:pPr>
          <a:r>
            <a:rPr lang="en-US" sz="1200" b="0" spc="20" baseline="0">
              <a:solidFill>
                <a:schemeClr val="tx1"/>
              </a:solidFill>
              <a:effectLst/>
              <a:latin typeface="+mn-lt"/>
              <a:ea typeface="+mn-ea"/>
              <a:cs typeface="+mn-cs"/>
            </a:rPr>
            <a:t>Die Datumswerte </a:t>
          </a:r>
          <a:r>
            <a:rPr lang="en-US" sz="1200" b="1" spc="20" baseline="0">
              <a:solidFill>
                <a:schemeClr val="tx1"/>
              </a:solidFill>
              <a:effectLst/>
              <a:latin typeface="+mn-lt"/>
              <a:ea typeface="+mn-ea"/>
              <a:cs typeface="+mn-cs"/>
            </a:rPr>
            <a:t>müssen zwingend</a:t>
          </a:r>
          <a:r>
            <a:rPr lang="en-US" sz="1200" b="0" spc="20" baseline="0">
              <a:solidFill>
                <a:schemeClr val="tx1"/>
              </a:solidFill>
              <a:effectLst/>
              <a:latin typeface="+mn-lt"/>
              <a:ea typeface="+mn-ea"/>
              <a:cs typeface="+mn-cs"/>
            </a:rPr>
            <a:t> in aufsteigender Reinefolge eingegeben werden, damit die Meilensteine korrekt dargestellt werden!</a:t>
          </a:r>
        </a:p>
      </xdr:txBody>
    </xdr:sp>
    <xdr:clientData fPrintsWithSheet="0"/>
  </xdr:twoCellAnchor>
  <mc:AlternateContent xmlns:mc="http://schemas.openxmlformats.org/markup-compatibility/2006">
    <mc:Choice xmlns:a14="http://schemas.microsoft.com/office/drawing/2010/main" Requires="a14">
      <xdr:twoCellAnchor editAs="oneCell">
        <xdr:from>
          <xdr:col>14</xdr:col>
          <xdr:colOff>400050</xdr:colOff>
          <xdr:row>0</xdr:row>
          <xdr:rowOff>619125</xdr:rowOff>
        </xdr:from>
        <xdr:to>
          <xdr:col>17</xdr:col>
          <xdr:colOff>333375</xdr:colOff>
          <xdr:row>3</xdr:row>
          <xdr:rowOff>200025</xdr:rowOff>
        </xdr:to>
        <xdr:sp macro="" textlink="">
          <xdr:nvSpPr>
            <xdr:cNvPr id="555009" name="FirmenLogo" hidden="1">
              <a:extLst>
                <a:ext uri="{63B3BB69-23CF-44E3-9099-C40C66FF867C}">
                  <a14:compatExt spid="_x0000_s555009"/>
                </a:ext>
                <a:ext uri="{FF2B5EF4-FFF2-40B4-BE49-F238E27FC236}">
                  <a16:creationId xmlns:a16="http://schemas.microsoft.com/office/drawing/2014/main" id="{00000000-0008-0000-0200-000001780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1600" b="0">
              <a:solidFill>
                <a:schemeClr val="tx1"/>
              </a:solidFill>
              <a:latin typeface="Verdana" pitchFamily="34" charset="0"/>
              <a:ea typeface="Verdana" pitchFamily="34" charset="0"/>
              <a:cs typeface="Verdana" pitchFamily="34" charset="0"/>
            </a:rPr>
            <a:t>Zeitachse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xcelMacro/5629_03%20Makro%20Terminplan/Meilensteine-Zeitachse_BR-10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zeitachse"/>
    </sheetNames>
    <sheetDataSet>
      <sheetData sheetId="0">
        <row r="23">
          <cell r="F23">
            <v>0</v>
          </cell>
        </row>
        <row r="24">
          <cell r="F24" t="str">
            <v>ÓÓÓ</v>
          </cell>
        </row>
        <row r="25">
          <cell r="F25" t="str">
            <v>¿¿¿</v>
          </cell>
        </row>
        <row r="26">
          <cell r="F26" t="str">
            <v>¢¢¢</v>
          </cell>
        </row>
      </sheetData>
    </sheetDataSet>
  </externalBook>
</externalLink>
</file>

<file path=xl/tables/table1.xml><?xml version="1.0" encoding="utf-8"?>
<table xmlns="http://schemas.openxmlformats.org/spreadsheetml/2006/main" id="1" name="Projektdetails2" displayName="Projektdetails2" ref="B28:K51" totalsRowShown="0" headerRowDxfId="11" dataDxfId="10">
  <autoFilter ref="B28:K51"/>
  <tableColumns count="10">
    <tableColumn id="1" name="Datum" dataDxfId="9"/>
    <tableColumn id="2" name="Meilenstein" dataDxfId="8"/>
    <tableColumn id="3" name="Detail" dataDxfId="7"/>
    <tableColumn id="7" name="Station" dataDxfId="6" dataCellStyle="Standard 7"/>
    <tableColumn id="8" name="Description / Work Content _x000a_ Bezeichnung / Arbeitsinhalt" dataDxfId="5" dataCellStyle="Standard 7"/>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ontrol" Target="../activeX/activeX21.xml"/><Relationship Id="rId117" Type="http://schemas.openxmlformats.org/officeDocument/2006/relationships/control" Target="../activeX/activeX111.xml"/><Relationship Id="rId21" Type="http://schemas.openxmlformats.org/officeDocument/2006/relationships/control" Target="../activeX/activeX16.xml"/><Relationship Id="rId42" Type="http://schemas.openxmlformats.org/officeDocument/2006/relationships/control" Target="../activeX/activeX37.xml"/><Relationship Id="rId47" Type="http://schemas.openxmlformats.org/officeDocument/2006/relationships/control" Target="../activeX/activeX42.xml"/><Relationship Id="rId63" Type="http://schemas.openxmlformats.org/officeDocument/2006/relationships/control" Target="../activeX/activeX57.xml"/><Relationship Id="rId68" Type="http://schemas.openxmlformats.org/officeDocument/2006/relationships/control" Target="../activeX/activeX62.xml"/><Relationship Id="rId84" Type="http://schemas.openxmlformats.org/officeDocument/2006/relationships/control" Target="../activeX/activeX78.xml"/><Relationship Id="rId89" Type="http://schemas.openxmlformats.org/officeDocument/2006/relationships/control" Target="../activeX/activeX83.xml"/><Relationship Id="rId112" Type="http://schemas.openxmlformats.org/officeDocument/2006/relationships/control" Target="../activeX/activeX106.xml"/><Relationship Id="rId133" Type="http://schemas.openxmlformats.org/officeDocument/2006/relationships/control" Target="../activeX/activeX127.xml"/><Relationship Id="rId138" Type="http://schemas.openxmlformats.org/officeDocument/2006/relationships/control" Target="../activeX/activeX132.xml"/><Relationship Id="rId154" Type="http://schemas.openxmlformats.org/officeDocument/2006/relationships/control" Target="../activeX/activeX148.xml"/><Relationship Id="rId159" Type="http://schemas.openxmlformats.org/officeDocument/2006/relationships/control" Target="../activeX/activeX153.xml"/><Relationship Id="rId16" Type="http://schemas.openxmlformats.org/officeDocument/2006/relationships/control" Target="../activeX/activeX11.xml"/><Relationship Id="rId107" Type="http://schemas.openxmlformats.org/officeDocument/2006/relationships/control" Target="../activeX/activeX101.xml"/><Relationship Id="rId11" Type="http://schemas.openxmlformats.org/officeDocument/2006/relationships/control" Target="../activeX/activeX6.xml"/><Relationship Id="rId32" Type="http://schemas.openxmlformats.org/officeDocument/2006/relationships/control" Target="../activeX/activeX27.xml"/><Relationship Id="rId37" Type="http://schemas.openxmlformats.org/officeDocument/2006/relationships/control" Target="../activeX/activeX32.xml"/><Relationship Id="rId53" Type="http://schemas.openxmlformats.org/officeDocument/2006/relationships/control" Target="../activeX/activeX48.xml"/><Relationship Id="rId58" Type="http://schemas.openxmlformats.org/officeDocument/2006/relationships/image" Target="../media/image3.emf"/><Relationship Id="rId74" Type="http://schemas.openxmlformats.org/officeDocument/2006/relationships/control" Target="../activeX/activeX68.xml"/><Relationship Id="rId79" Type="http://schemas.openxmlformats.org/officeDocument/2006/relationships/control" Target="../activeX/activeX73.xml"/><Relationship Id="rId102" Type="http://schemas.openxmlformats.org/officeDocument/2006/relationships/control" Target="../activeX/activeX96.xml"/><Relationship Id="rId123" Type="http://schemas.openxmlformats.org/officeDocument/2006/relationships/control" Target="../activeX/activeX117.xml"/><Relationship Id="rId128" Type="http://schemas.openxmlformats.org/officeDocument/2006/relationships/control" Target="../activeX/activeX122.xml"/><Relationship Id="rId144" Type="http://schemas.openxmlformats.org/officeDocument/2006/relationships/control" Target="../activeX/activeX138.xml"/><Relationship Id="rId149" Type="http://schemas.openxmlformats.org/officeDocument/2006/relationships/control" Target="../activeX/activeX143.xml"/><Relationship Id="rId5" Type="http://schemas.openxmlformats.org/officeDocument/2006/relationships/image" Target="../media/image1.emf"/><Relationship Id="rId90" Type="http://schemas.openxmlformats.org/officeDocument/2006/relationships/control" Target="../activeX/activeX84.xml"/><Relationship Id="rId95" Type="http://schemas.openxmlformats.org/officeDocument/2006/relationships/control" Target="../activeX/activeX89.xml"/><Relationship Id="rId160" Type="http://schemas.openxmlformats.org/officeDocument/2006/relationships/control" Target="../activeX/activeX154.xml"/><Relationship Id="rId165" Type="http://schemas.openxmlformats.org/officeDocument/2006/relationships/control" Target="../activeX/activeX159.xml"/><Relationship Id="rId22" Type="http://schemas.openxmlformats.org/officeDocument/2006/relationships/control" Target="../activeX/activeX17.xml"/><Relationship Id="rId27" Type="http://schemas.openxmlformats.org/officeDocument/2006/relationships/control" Target="../activeX/activeX22.xml"/><Relationship Id="rId43" Type="http://schemas.openxmlformats.org/officeDocument/2006/relationships/control" Target="../activeX/activeX38.xml"/><Relationship Id="rId48" Type="http://schemas.openxmlformats.org/officeDocument/2006/relationships/control" Target="../activeX/activeX43.xml"/><Relationship Id="rId64" Type="http://schemas.openxmlformats.org/officeDocument/2006/relationships/control" Target="../activeX/activeX58.xml"/><Relationship Id="rId69" Type="http://schemas.openxmlformats.org/officeDocument/2006/relationships/control" Target="../activeX/activeX63.xml"/><Relationship Id="rId113" Type="http://schemas.openxmlformats.org/officeDocument/2006/relationships/control" Target="../activeX/activeX107.xml"/><Relationship Id="rId118" Type="http://schemas.openxmlformats.org/officeDocument/2006/relationships/control" Target="../activeX/activeX112.xml"/><Relationship Id="rId134" Type="http://schemas.openxmlformats.org/officeDocument/2006/relationships/control" Target="../activeX/activeX128.xml"/><Relationship Id="rId139" Type="http://schemas.openxmlformats.org/officeDocument/2006/relationships/control" Target="../activeX/activeX133.xml"/><Relationship Id="rId80" Type="http://schemas.openxmlformats.org/officeDocument/2006/relationships/control" Target="../activeX/activeX74.xml"/><Relationship Id="rId85" Type="http://schemas.openxmlformats.org/officeDocument/2006/relationships/control" Target="../activeX/activeX79.xml"/><Relationship Id="rId150" Type="http://schemas.openxmlformats.org/officeDocument/2006/relationships/control" Target="../activeX/activeX144.xml"/><Relationship Id="rId155" Type="http://schemas.openxmlformats.org/officeDocument/2006/relationships/control" Target="../activeX/activeX149.xml"/><Relationship Id="rId12" Type="http://schemas.openxmlformats.org/officeDocument/2006/relationships/control" Target="../activeX/activeX7.xml"/><Relationship Id="rId17" Type="http://schemas.openxmlformats.org/officeDocument/2006/relationships/control" Target="../activeX/activeX12.xml"/><Relationship Id="rId33" Type="http://schemas.openxmlformats.org/officeDocument/2006/relationships/control" Target="../activeX/activeX28.xml"/><Relationship Id="rId38" Type="http://schemas.openxmlformats.org/officeDocument/2006/relationships/control" Target="../activeX/activeX33.xml"/><Relationship Id="rId59" Type="http://schemas.openxmlformats.org/officeDocument/2006/relationships/control" Target="../activeX/activeX53.xml"/><Relationship Id="rId103" Type="http://schemas.openxmlformats.org/officeDocument/2006/relationships/control" Target="../activeX/activeX97.xml"/><Relationship Id="rId108" Type="http://schemas.openxmlformats.org/officeDocument/2006/relationships/control" Target="../activeX/activeX102.xml"/><Relationship Id="rId124" Type="http://schemas.openxmlformats.org/officeDocument/2006/relationships/control" Target="../activeX/activeX118.xml"/><Relationship Id="rId129" Type="http://schemas.openxmlformats.org/officeDocument/2006/relationships/control" Target="../activeX/activeX123.xml"/><Relationship Id="rId54" Type="http://schemas.openxmlformats.org/officeDocument/2006/relationships/control" Target="../activeX/activeX49.xml"/><Relationship Id="rId70" Type="http://schemas.openxmlformats.org/officeDocument/2006/relationships/control" Target="../activeX/activeX64.xml"/><Relationship Id="rId75" Type="http://schemas.openxmlformats.org/officeDocument/2006/relationships/control" Target="../activeX/activeX69.xml"/><Relationship Id="rId91" Type="http://schemas.openxmlformats.org/officeDocument/2006/relationships/control" Target="../activeX/activeX85.xml"/><Relationship Id="rId96" Type="http://schemas.openxmlformats.org/officeDocument/2006/relationships/control" Target="../activeX/activeX90.xml"/><Relationship Id="rId140" Type="http://schemas.openxmlformats.org/officeDocument/2006/relationships/control" Target="../activeX/activeX134.xml"/><Relationship Id="rId145" Type="http://schemas.openxmlformats.org/officeDocument/2006/relationships/control" Target="../activeX/activeX139.xml"/><Relationship Id="rId161" Type="http://schemas.openxmlformats.org/officeDocument/2006/relationships/control" Target="../activeX/activeX155.xml"/><Relationship Id="rId166" Type="http://schemas.openxmlformats.org/officeDocument/2006/relationships/control" Target="../activeX/activeX160.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ontrol" Target="../activeX/activeX10.xml"/><Relationship Id="rId23" Type="http://schemas.openxmlformats.org/officeDocument/2006/relationships/control" Target="../activeX/activeX18.xml"/><Relationship Id="rId28" Type="http://schemas.openxmlformats.org/officeDocument/2006/relationships/control" Target="../activeX/activeX23.xml"/><Relationship Id="rId36" Type="http://schemas.openxmlformats.org/officeDocument/2006/relationships/control" Target="../activeX/activeX31.xml"/><Relationship Id="rId49" Type="http://schemas.openxmlformats.org/officeDocument/2006/relationships/control" Target="../activeX/activeX44.xml"/><Relationship Id="rId57" Type="http://schemas.openxmlformats.org/officeDocument/2006/relationships/control" Target="../activeX/activeX52.xml"/><Relationship Id="rId106" Type="http://schemas.openxmlformats.org/officeDocument/2006/relationships/control" Target="../activeX/activeX100.xml"/><Relationship Id="rId114" Type="http://schemas.openxmlformats.org/officeDocument/2006/relationships/control" Target="../activeX/activeX108.xml"/><Relationship Id="rId119" Type="http://schemas.openxmlformats.org/officeDocument/2006/relationships/control" Target="../activeX/activeX113.xml"/><Relationship Id="rId127" Type="http://schemas.openxmlformats.org/officeDocument/2006/relationships/control" Target="../activeX/activeX121.xml"/><Relationship Id="rId10" Type="http://schemas.openxmlformats.org/officeDocument/2006/relationships/control" Target="../activeX/activeX5.xml"/><Relationship Id="rId31" Type="http://schemas.openxmlformats.org/officeDocument/2006/relationships/control" Target="../activeX/activeX26.xml"/><Relationship Id="rId44" Type="http://schemas.openxmlformats.org/officeDocument/2006/relationships/control" Target="../activeX/activeX39.xml"/><Relationship Id="rId52" Type="http://schemas.openxmlformats.org/officeDocument/2006/relationships/control" Target="../activeX/activeX47.xml"/><Relationship Id="rId60" Type="http://schemas.openxmlformats.org/officeDocument/2006/relationships/control" Target="../activeX/activeX54.xml"/><Relationship Id="rId65" Type="http://schemas.openxmlformats.org/officeDocument/2006/relationships/control" Target="../activeX/activeX59.xml"/><Relationship Id="rId73" Type="http://schemas.openxmlformats.org/officeDocument/2006/relationships/control" Target="../activeX/activeX67.xml"/><Relationship Id="rId78" Type="http://schemas.openxmlformats.org/officeDocument/2006/relationships/control" Target="../activeX/activeX72.xml"/><Relationship Id="rId81" Type="http://schemas.openxmlformats.org/officeDocument/2006/relationships/control" Target="../activeX/activeX75.xml"/><Relationship Id="rId86" Type="http://schemas.openxmlformats.org/officeDocument/2006/relationships/control" Target="../activeX/activeX80.xml"/><Relationship Id="rId94" Type="http://schemas.openxmlformats.org/officeDocument/2006/relationships/control" Target="../activeX/activeX88.xml"/><Relationship Id="rId99" Type="http://schemas.openxmlformats.org/officeDocument/2006/relationships/control" Target="../activeX/activeX93.xml"/><Relationship Id="rId101" Type="http://schemas.openxmlformats.org/officeDocument/2006/relationships/control" Target="../activeX/activeX95.xml"/><Relationship Id="rId122" Type="http://schemas.openxmlformats.org/officeDocument/2006/relationships/control" Target="../activeX/activeX116.xml"/><Relationship Id="rId130" Type="http://schemas.openxmlformats.org/officeDocument/2006/relationships/control" Target="../activeX/activeX124.xml"/><Relationship Id="rId135" Type="http://schemas.openxmlformats.org/officeDocument/2006/relationships/control" Target="../activeX/activeX129.xml"/><Relationship Id="rId143" Type="http://schemas.openxmlformats.org/officeDocument/2006/relationships/control" Target="../activeX/activeX137.xml"/><Relationship Id="rId148" Type="http://schemas.openxmlformats.org/officeDocument/2006/relationships/control" Target="../activeX/activeX142.xml"/><Relationship Id="rId151" Type="http://schemas.openxmlformats.org/officeDocument/2006/relationships/control" Target="../activeX/activeX145.xml"/><Relationship Id="rId156" Type="http://schemas.openxmlformats.org/officeDocument/2006/relationships/control" Target="../activeX/activeX150.xml"/><Relationship Id="rId164" Type="http://schemas.openxmlformats.org/officeDocument/2006/relationships/control" Target="../activeX/activeX158.xml"/><Relationship Id="rId4" Type="http://schemas.openxmlformats.org/officeDocument/2006/relationships/control" Target="../activeX/activeX1.xml"/><Relationship Id="rId9" Type="http://schemas.openxmlformats.org/officeDocument/2006/relationships/control" Target="../activeX/activeX4.xml"/><Relationship Id="rId13" Type="http://schemas.openxmlformats.org/officeDocument/2006/relationships/control" Target="../activeX/activeX8.xml"/><Relationship Id="rId18" Type="http://schemas.openxmlformats.org/officeDocument/2006/relationships/control" Target="../activeX/activeX13.xml"/><Relationship Id="rId39" Type="http://schemas.openxmlformats.org/officeDocument/2006/relationships/control" Target="../activeX/activeX34.xml"/><Relationship Id="rId109" Type="http://schemas.openxmlformats.org/officeDocument/2006/relationships/control" Target="../activeX/activeX103.xml"/><Relationship Id="rId34" Type="http://schemas.openxmlformats.org/officeDocument/2006/relationships/control" Target="../activeX/activeX29.xml"/><Relationship Id="rId50" Type="http://schemas.openxmlformats.org/officeDocument/2006/relationships/control" Target="../activeX/activeX45.xml"/><Relationship Id="rId55" Type="http://schemas.openxmlformats.org/officeDocument/2006/relationships/control" Target="../activeX/activeX50.xml"/><Relationship Id="rId76" Type="http://schemas.openxmlformats.org/officeDocument/2006/relationships/control" Target="../activeX/activeX70.xml"/><Relationship Id="rId97" Type="http://schemas.openxmlformats.org/officeDocument/2006/relationships/control" Target="../activeX/activeX91.xml"/><Relationship Id="rId104" Type="http://schemas.openxmlformats.org/officeDocument/2006/relationships/control" Target="../activeX/activeX98.xml"/><Relationship Id="rId120" Type="http://schemas.openxmlformats.org/officeDocument/2006/relationships/control" Target="../activeX/activeX114.xml"/><Relationship Id="rId125" Type="http://schemas.openxmlformats.org/officeDocument/2006/relationships/control" Target="../activeX/activeX119.xml"/><Relationship Id="rId141" Type="http://schemas.openxmlformats.org/officeDocument/2006/relationships/control" Target="../activeX/activeX135.xml"/><Relationship Id="rId146" Type="http://schemas.openxmlformats.org/officeDocument/2006/relationships/control" Target="../activeX/activeX140.xml"/><Relationship Id="rId167" Type="http://schemas.openxmlformats.org/officeDocument/2006/relationships/control" Target="../activeX/activeX161.xml"/><Relationship Id="rId7" Type="http://schemas.openxmlformats.org/officeDocument/2006/relationships/image" Target="../media/image2.emf"/><Relationship Id="rId71" Type="http://schemas.openxmlformats.org/officeDocument/2006/relationships/control" Target="../activeX/activeX65.xml"/><Relationship Id="rId92" Type="http://schemas.openxmlformats.org/officeDocument/2006/relationships/control" Target="../activeX/activeX86.xml"/><Relationship Id="rId162" Type="http://schemas.openxmlformats.org/officeDocument/2006/relationships/control" Target="../activeX/activeX156.xml"/><Relationship Id="rId2" Type="http://schemas.openxmlformats.org/officeDocument/2006/relationships/drawing" Target="../drawings/drawing1.xml"/><Relationship Id="rId29" Type="http://schemas.openxmlformats.org/officeDocument/2006/relationships/control" Target="../activeX/activeX24.xml"/><Relationship Id="rId24" Type="http://schemas.openxmlformats.org/officeDocument/2006/relationships/control" Target="../activeX/activeX19.xml"/><Relationship Id="rId40" Type="http://schemas.openxmlformats.org/officeDocument/2006/relationships/control" Target="../activeX/activeX35.xml"/><Relationship Id="rId45" Type="http://schemas.openxmlformats.org/officeDocument/2006/relationships/control" Target="../activeX/activeX40.xml"/><Relationship Id="rId66" Type="http://schemas.openxmlformats.org/officeDocument/2006/relationships/control" Target="../activeX/activeX60.xml"/><Relationship Id="rId87" Type="http://schemas.openxmlformats.org/officeDocument/2006/relationships/control" Target="../activeX/activeX81.xml"/><Relationship Id="rId110" Type="http://schemas.openxmlformats.org/officeDocument/2006/relationships/control" Target="../activeX/activeX104.xml"/><Relationship Id="rId115" Type="http://schemas.openxmlformats.org/officeDocument/2006/relationships/control" Target="../activeX/activeX109.xml"/><Relationship Id="rId131" Type="http://schemas.openxmlformats.org/officeDocument/2006/relationships/control" Target="../activeX/activeX125.xml"/><Relationship Id="rId136" Type="http://schemas.openxmlformats.org/officeDocument/2006/relationships/control" Target="../activeX/activeX130.xml"/><Relationship Id="rId157" Type="http://schemas.openxmlformats.org/officeDocument/2006/relationships/control" Target="../activeX/activeX151.xml"/><Relationship Id="rId61" Type="http://schemas.openxmlformats.org/officeDocument/2006/relationships/control" Target="../activeX/activeX55.xml"/><Relationship Id="rId82" Type="http://schemas.openxmlformats.org/officeDocument/2006/relationships/control" Target="../activeX/activeX76.xml"/><Relationship Id="rId152" Type="http://schemas.openxmlformats.org/officeDocument/2006/relationships/control" Target="../activeX/activeX146.xml"/><Relationship Id="rId19" Type="http://schemas.openxmlformats.org/officeDocument/2006/relationships/control" Target="../activeX/activeX14.xml"/><Relationship Id="rId14" Type="http://schemas.openxmlformats.org/officeDocument/2006/relationships/control" Target="../activeX/activeX9.xml"/><Relationship Id="rId30" Type="http://schemas.openxmlformats.org/officeDocument/2006/relationships/control" Target="../activeX/activeX25.xml"/><Relationship Id="rId35" Type="http://schemas.openxmlformats.org/officeDocument/2006/relationships/control" Target="../activeX/activeX30.xml"/><Relationship Id="rId56" Type="http://schemas.openxmlformats.org/officeDocument/2006/relationships/control" Target="../activeX/activeX51.xml"/><Relationship Id="rId77" Type="http://schemas.openxmlformats.org/officeDocument/2006/relationships/control" Target="../activeX/activeX71.xml"/><Relationship Id="rId100" Type="http://schemas.openxmlformats.org/officeDocument/2006/relationships/control" Target="../activeX/activeX94.xml"/><Relationship Id="rId105" Type="http://schemas.openxmlformats.org/officeDocument/2006/relationships/control" Target="../activeX/activeX99.xml"/><Relationship Id="rId126" Type="http://schemas.openxmlformats.org/officeDocument/2006/relationships/control" Target="../activeX/activeX120.xml"/><Relationship Id="rId147" Type="http://schemas.openxmlformats.org/officeDocument/2006/relationships/control" Target="../activeX/activeX141.xml"/><Relationship Id="rId168" Type="http://schemas.openxmlformats.org/officeDocument/2006/relationships/control" Target="../activeX/activeX162.xml"/><Relationship Id="rId8" Type="http://schemas.openxmlformats.org/officeDocument/2006/relationships/control" Target="../activeX/activeX3.xml"/><Relationship Id="rId51" Type="http://schemas.openxmlformats.org/officeDocument/2006/relationships/control" Target="../activeX/activeX46.xml"/><Relationship Id="rId72" Type="http://schemas.openxmlformats.org/officeDocument/2006/relationships/control" Target="../activeX/activeX66.xml"/><Relationship Id="rId93" Type="http://schemas.openxmlformats.org/officeDocument/2006/relationships/control" Target="../activeX/activeX87.xml"/><Relationship Id="rId98" Type="http://schemas.openxmlformats.org/officeDocument/2006/relationships/control" Target="../activeX/activeX92.xml"/><Relationship Id="rId121" Type="http://schemas.openxmlformats.org/officeDocument/2006/relationships/control" Target="../activeX/activeX115.xml"/><Relationship Id="rId142" Type="http://schemas.openxmlformats.org/officeDocument/2006/relationships/control" Target="../activeX/activeX136.xml"/><Relationship Id="rId163" Type="http://schemas.openxmlformats.org/officeDocument/2006/relationships/control" Target="../activeX/activeX157.xml"/><Relationship Id="rId3" Type="http://schemas.openxmlformats.org/officeDocument/2006/relationships/vmlDrawing" Target="../drawings/vmlDrawing1.vml"/><Relationship Id="rId25" Type="http://schemas.openxmlformats.org/officeDocument/2006/relationships/control" Target="../activeX/activeX20.xml"/><Relationship Id="rId46" Type="http://schemas.openxmlformats.org/officeDocument/2006/relationships/control" Target="../activeX/activeX41.xml"/><Relationship Id="rId67" Type="http://schemas.openxmlformats.org/officeDocument/2006/relationships/control" Target="../activeX/activeX61.xml"/><Relationship Id="rId116" Type="http://schemas.openxmlformats.org/officeDocument/2006/relationships/control" Target="../activeX/activeX110.xml"/><Relationship Id="rId137" Type="http://schemas.openxmlformats.org/officeDocument/2006/relationships/control" Target="../activeX/activeX131.xml"/><Relationship Id="rId158" Type="http://schemas.openxmlformats.org/officeDocument/2006/relationships/control" Target="../activeX/activeX152.xml"/><Relationship Id="rId20" Type="http://schemas.openxmlformats.org/officeDocument/2006/relationships/control" Target="../activeX/activeX15.xml"/><Relationship Id="rId41" Type="http://schemas.openxmlformats.org/officeDocument/2006/relationships/control" Target="../activeX/activeX36.xml"/><Relationship Id="rId62" Type="http://schemas.openxmlformats.org/officeDocument/2006/relationships/control" Target="../activeX/activeX56.xml"/><Relationship Id="rId83" Type="http://schemas.openxmlformats.org/officeDocument/2006/relationships/control" Target="../activeX/activeX77.xml"/><Relationship Id="rId88" Type="http://schemas.openxmlformats.org/officeDocument/2006/relationships/control" Target="../activeX/activeX82.xml"/><Relationship Id="rId111" Type="http://schemas.openxmlformats.org/officeDocument/2006/relationships/control" Target="../activeX/activeX105.xml"/><Relationship Id="rId132" Type="http://schemas.openxmlformats.org/officeDocument/2006/relationships/control" Target="../activeX/activeX126.xml"/><Relationship Id="rId153" Type="http://schemas.openxmlformats.org/officeDocument/2006/relationships/control" Target="../activeX/activeX147.xml"/></Relationships>
</file>

<file path=xl/worksheets/_rels/sheet2.xml.rels><?xml version="1.0" encoding="UTF-8" standalone="yes"?>
<Relationships xmlns="http://schemas.openxmlformats.org/package/2006/relationships"><Relationship Id="rId117" Type="http://schemas.openxmlformats.org/officeDocument/2006/relationships/control" Target="../activeX/activeX260.xml"/><Relationship Id="rId21" Type="http://schemas.openxmlformats.org/officeDocument/2006/relationships/control" Target="../activeX/activeX171.xml"/><Relationship Id="rId42" Type="http://schemas.openxmlformats.org/officeDocument/2006/relationships/control" Target="../activeX/activeX185.xml"/><Relationship Id="rId63" Type="http://schemas.openxmlformats.org/officeDocument/2006/relationships/control" Target="../activeX/activeX206.xml"/><Relationship Id="rId84" Type="http://schemas.openxmlformats.org/officeDocument/2006/relationships/control" Target="../activeX/activeX227.xml"/><Relationship Id="rId138" Type="http://schemas.openxmlformats.org/officeDocument/2006/relationships/control" Target="../activeX/activeX281.xml"/><Relationship Id="rId159" Type="http://schemas.openxmlformats.org/officeDocument/2006/relationships/control" Target="../activeX/activeX302.xml"/><Relationship Id="rId170" Type="http://schemas.openxmlformats.org/officeDocument/2006/relationships/control" Target="../activeX/activeX313.xml"/><Relationship Id="rId191" Type="http://schemas.openxmlformats.org/officeDocument/2006/relationships/control" Target="../activeX/activeX334.xml"/><Relationship Id="rId205" Type="http://schemas.openxmlformats.org/officeDocument/2006/relationships/control" Target="../activeX/activeX348.xml"/><Relationship Id="rId226" Type="http://schemas.openxmlformats.org/officeDocument/2006/relationships/control" Target="../activeX/activeX369.xml"/><Relationship Id="rId107" Type="http://schemas.openxmlformats.org/officeDocument/2006/relationships/control" Target="../activeX/activeX250.xml"/><Relationship Id="rId11" Type="http://schemas.openxmlformats.org/officeDocument/2006/relationships/control" Target="../activeX/activeX166.xml"/><Relationship Id="rId32" Type="http://schemas.openxmlformats.org/officeDocument/2006/relationships/control" Target="../activeX/activeX177.xml"/><Relationship Id="rId53" Type="http://schemas.openxmlformats.org/officeDocument/2006/relationships/control" Target="../activeX/activeX196.xml"/><Relationship Id="rId74" Type="http://schemas.openxmlformats.org/officeDocument/2006/relationships/control" Target="../activeX/activeX217.xml"/><Relationship Id="rId128" Type="http://schemas.openxmlformats.org/officeDocument/2006/relationships/control" Target="../activeX/activeX271.xml"/><Relationship Id="rId149" Type="http://schemas.openxmlformats.org/officeDocument/2006/relationships/control" Target="../activeX/activeX292.xml"/><Relationship Id="rId5" Type="http://schemas.openxmlformats.org/officeDocument/2006/relationships/control" Target="../activeX/activeX163.xml"/><Relationship Id="rId95" Type="http://schemas.openxmlformats.org/officeDocument/2006/relationships/control" Target="../activeX/activeX238.xml"/><Relationship Id="rId160" Type="http://schemas.openxmlformats.org/officeDocument/2006/relationships/control" Target="../activeX/activeX303.xml"/><Relationship Id="rId181" Type="http://schemas.openxmlformats.org/officeDocument/2006/relationships/control" Target="../activeX/activeX324.xml"/><Relationship Id="rId216" Type="http://schemas.openxmlformats.org/officeDocument/2006/relationships/control" Target="../activeX/activeX359.xml"/><Relationship Id="rId22" Type="http://schemas.openxmlformats.org/officeDocument/2006/relationships/image" Target="../media/image11.emf"/><Relationship Id="rId27" Type="http://schemas.openxmlformats.org/officeDocument/2006/relationships/control" Target="../activeX/activeX174.xml"/><Relationship Id="rId43" Type="http://schemas.openxmlformats.org/officeDocument/2006/relationships/control" Target="../activeX/activeX186.xml"/><Relationship Id="rId48" Type="http://schemas.openxmlformats.org/officeDocument/2006/relationships/control" Target="../activeX/activeX191.xml"/><Relationship Id="rId64" Type="http://schemas.openxmlformats.org/officeDocument/2006/relationships/control" Target="../activeX/activeX207.xml"/><Relationship Id="rId69" Type="http://schemas.openxmlformats.org/officeDocument/2006/relationships/control" Target="../activeX/activeX212.xml"/><Relationship Id="rId113" Type="http://schemas.openxmlformats.org/officeDocument/2006/relationships/control" Target="../activeX/activeX256.xml"/><Relationship Id="rId118" Type="http://schemas.openxmlformats.org/officeDocument/2006/relationships/control" Target="../activeX/activeX261.xml"/><Relationship Id="rId134" Type="http://schemas.openxmlformats.org/officeDocument/2006/relationships/control" Target="../activeX/activeX277.xml"/><Relationship Id="rId139" Type="http://schemas.openxmlformats.org/officeDocument/2006/relationships/control" Target="../activeX/activeX282.xml"/><Relationship Id="rId80" Type="http://schemas.openxmlformats.org/officeDocument/2006/relationships/control" Target="../activeX/activeX223.xml"/><Relationship Id="rId85" Type="http://schemas.openxmlformats.org/officeDocument/2006/relationships/control" Target="../activeX/activeX228.xml"/><Relationship Id="rId150" Type="http://schemas.openxmlformats.org/officeDocument/2006/relationships/control" Target="../activeX/activeX293.xml"/><Relationship Id="rId155" Type="http://schemas.openxmlformats.org/officeDocument/2006/relationships/control" Target="../activeX/activeX298.xml"/><Relationship Id="rId171" Type="http://schemas.openxmlformats.org/officeDocument/2006/relationships/control" Target="../activeX/activeX314.xml"/><Relationship Id="rId176" Type="http://schemas.openxmlformats.org/officeDocument/2006/relationships/control" Target="../activeX/activeX319.xml"/><Relationship Id="rId192" Type="http://schemas.openxmlformats.org/officeDocument/2006/relationships/control" Target="../activeX/activeX335.xml"/><Relationship Id="rId197" Type="http://schemas.openxmlformats.org/officeDocument/2006/relationships/control" Target="../activeX/activeX340.xml"/><Relationship Id="rId206" Type="http://schemas.openxmlformats.org/officeDocument/2006/relationships/control" Target="../activeX/activeX349.xml"/><Relationship Id="rId227" Type="http://schemas.openxmlformats.org/officeDocument/2006/relationships/control" Target="../activeX/activeX370.xml"/><Relationship Id="rId201" Type="http://schemas.openxmlformats.org/officeDocument/2006/relationships/control" Target="../activeX/activeX344.xml"/><Relationship Id="rId222" Type="http://schemas.openxmlformats.org/officeDocument/2006/relationships/control" Target="../activeX/activeX365.xml"/><Relationship Id="rId12" Type="http://schemas.openxmlformats.org/officeDocument/2006/relationships/image" Target="../media/image6.emf"/><Relationship Id="rId17" Type="http://schemas.openxmlformats.org/officeDocument/2006/relationships/control" Target="../activeX/activeX169.xml"/><Relationship Id="rId33" Type="http://schemas.openxmlformats.org/officeDocument/2006/relationships/image" Target="../media/image15.emf"/><Relationship Id="rId38" Type="http://schemas.openxmlformats.org/officeDocument/2006/relationships/control" Target="../activeX/activeX181.xml"/><Relationship Id="rId59" Type="http://schemas.openxmlformats.org/officeDocument/2006/relationships/control" Target="../activeX/activeX202.xml"/><Relationship Id="rId103" Type="http://schemas.openxmlformats.org/officeDocument/2006/relationships/control" Target="../activeX/activeX246.xml"/><Relationship Id="rId108" Type="http://schemas.openxmlformats.org/officeDocument/2006/relationships/control" Target="../activeX/activeX251.xml"/><Relationship Id="rId124" Type="http://schemas.openxmlformats.org/officeDocument/2006/relationships/control" Target="../activeX/activeX267.xml"/><Relationship Id="rId129" Type="http://schemas.openxmlformats.org/officeDocument/2006/relationships/control" Target="../activeX/activeX272.xml"/><Relationship Id="rId54" Type="http://schemas.openxmlformats.org/officeDocument/2006/relationships/control" Target="../activeX/activeX197.xml"/><Relationship Id="rId70" Type="http://schemas.openxmlformats.org/officeDocument/2006/relationships/control" Target="../activeX/activeX213.xml"/><Relationship Id="rId75" Type="http://schemas.openxmlformats.org/officeDocument/2006/relationships/control" Target="../activeX/activeX218.xml"/><Relationship Id="rId91" Type="http://schemas.openxmlformats.org/officeDocument/2006/relationships/control" Target="../activeX/activeX234.xml"/><Relationship Id="rId96" Type="http://schemas.openxmlformats.org/officeDocument/2006/relationships/control" Target="../activeX/activeX239.xml"/><Relationship Id="rId140" Type="http://schemas.openxmlformats.org/officeDocument/2006/relationships/control" Target="../activeX/activeX283.xml"/><Relationship Id="rId145" Type="http://schemas.openxmlformats.org/officeDocument/2006/relationships/control" Target="../activeX/activeX288.xml"/><Relationship Id="rId161" Type="http://schemas.openxmlformats.org/officeDocument/2006/relationships/control" Target="../activeX/activeX304.xml"/><Relationship Id="rId166" Type="http://schemas.openxmlformats.org/officeDocument/2006/relationships/control" Target="../activeX/activeX309.xml"/><Relationship Id="rId182" Type="http://schemas.openxmlformats.org/officeDocument/2006/relationships/control" Target="../activeX/activeX325.xml"/><Relationship Id="rId187" Type="http://schemas.openxmlformats.org/officeDocument/2006/relationships/control" Target="../activeX/activeX330.xml"/><Relationship Id="rId217" Type="http://schemas.openxmlformats.org/officeDocument/2006/relationships/control" Target="../activeX/activeX360.xml"/><Relationship Id="rId1" Type="http://schemas.openxmlformats.org/officeDocument/2006/relationships/hyperlink" Target="mailto:w.schmid@schmid-maschinenbau.de" TargetMode="External"/><Relationship Id="rId6" Type="http://schemas.openxmlformats.org/officeDocument/2006/relationships/image" Target="../media/image1.emf"/><Relationship Id="rId212" Type="http://schemas.openxmlformats.org/officeDocument/2006/relationships/control" Target="../activeX/activeX355.xml"/><Relationship Id="rId233" Type="http://schemas.openxmlformats.org/officeDocument/2006/relationships/control" Target="../activeX/activeX376.xml"/><Relationship Id="rId23" Type="http://schemas.openxmlformats.org/officeDocument/2006/relationships/control" Target="../activeX/activeX172.xml"/><Relationship Id="rId28" Type="http://schemas.openxmlformats.org/officeDocument/2006/relationships/image" Target="../media/image14.emf"/><Relationship Id="rId49" Type="http://schemas.openxmlformats.org/officeDocument/2006/relationships/control" Target="../activeX/activeX192.xml"/><Relationship Id="rId114" Type="http://schemas.openxmlformats.org/officeDocument/2006/relationships/control" Target="../activeX/activeX257.xml"/><Relationship Id="rId119" Type="http://schemas.openxmlformats.org/officeDocument/2006/relationships/control" Target="../activeX/activeX262.xml"/><Relationship Id="rId44" Type="http://schemas.openxmlformats.org/officeDocument/2006/relationships/control" Target="../activeX/activeX187.xml"/><Relationship Id="rId60" Type="http://schemas.openxmlformats.org/officeDocument/2006/relationships/control" Target="../activeX/activeX203.xml"/><Relationship Id="rId65" Type="http://schemas.openxmlformats.org/officeDocument/2006/relationships/control" Target="../activeX/activeX208.xml"/><Relationship Id="rId81" Type="http://schemas.openxmlformats.org/officeDocument/2006/relationships/control" Target="../activeX/activeX224.xml"/><Relationship Id="rId86" Type="http://schemas.openxmlformats.org/officeDocument/2006/relationships/control" Target="../activeX/activeX229.xml"/><Relationship Id="rId130" Type="http://schemas.openxmlformats.org/officeDocument/2006/relationships/control" Target="../activeX/activeX273.xml"/><Relationship Id="rId135" Type="http://schemas.openxmlformats.org/officeDocument/2006/relationships/control" Target="../activeX/activeX278.xml"/><Relationship Id="rId151" Type="http://schemas.openxmlformats.org/officeDocument/2006/relationships/control" Target="../activeX/activeX294.xml"/><Relationship Id="rId156" Type="http://schemas.openxmlformats.org/officeDocument/2006/relationships/control" Target="../activeX/activeX299.xml"/><Relationship Id="rId177" Type="http://schemas.openxmlformats.org/officeDocument/2006/relationships/control" Target="../activeX/activeX320.xml"/><Relationship Id="rId198" Type="http://schemas.openxmlformats.org/officeDocument/2006/relationships/control" Target="../activeX/activeX341.xml"/><Relationship Id="rId172" Type="http://schemas.openxmlformats.org/officeDocument/2006/relationships/control" Target="../activeX/activeX315.xml"/><Relationship Id="rId193" Type="http://schemas.openxmlformats.org/officeDocument/2006/relationships/control" Target="../activeX/activeX336.xml"/><Relationship Id="rId202" Type="http://schemas.openxmlformats.org/officeDocument/2006/relationships/control" Target="../activeX/activeX345.xml"/><Relationship Id="rId207" Type="http://schemas.openxmlformats.org/officeDocument/2006/relationships/control" Target="../activeX/activeX350.xml"/><Relationship Id="rId223" Type="http://schemas.openxmlformats.org/officeDocument/2006/relationships/control" Target="../activeX/activeX366.xml"/><Relationship Id="rId228" Type="http://schemas.openxmlformats.org/officeDocument/2006/relationships/control" Target="../activeX/activeX371.xml"/><Relationship Id="rId13" Type="http://schemas.openxmlformats.org/officeDocument/2006/relationships/control" Target="../activeX/activeX167.xml"/><Relationship Id="rId18" Type="http://schemas.openxmlformats.org/officeDocument/2006/relationships/image" Target="../media/image9.emf"/><Relationship Id="rId39" Type="http://schemas.openxmlformats.org/officeDocument/2006/relationships/control" Target="../activeX/activeX182.xml"/><Relationship Id="rId109" Type="http://schemas.openxmlformats.org/officeDocument/2006/relationships/control" Target="../activeX/activeX252.xml"/><Relationship Id="rId34" Type="http://schemas.openxmlformats.org/officeDocument/2006/relationships/control" Target="../activeX/activeX178.xml"/><Relationship Id="rId50" Type="http://schemas.openxmlformats.org/officeDocument/2006/relationships/control" Target="../activeX/activeX193.xml"/><Relationship Id="rId55" Type="http://schemas.openxmlformats.org/officeDocument/2006/relationships/control" Target="../activeX/activeX198.xml"/><Relationship Id="rId76" Type="http://schemas.openxmlformats.org/officeDocument/2006/relationships/control" Target="../activeX/activeX219.xml"/><Relationship Id="rId97" Type="http://schemas.openxmlformats.org/officeDocument/2006/relationships/control" Target="../activeX/activeX240.xml"/><Relationship Id="rId104" Type="http://schemas.openxmlformats.org/officeDocument/2006/relationships/control" Target="../activeX/activeX247.xml"/><Relationship Id="rId120" Type="http://schemas.openxmlformats.org/officeDocument/2006/relationships/control" Target="../activeX/activeX263.xml"/><Relationship Id="rId125" Type="http://schemas.openxmlformats.org/officeDocument/2006/relationships/control" Target="../activeX/activeX268.xml"/><Relationship Id="rId141" Type="http://schemas.openxmlformats.org/officeDocument/2006/relationships/control" Target="../activeX/activeX284.xml"/><Relationship Id="rId146" Type="http://schemas.openxmlformats.org/officeDocument/2006/relationships/control" Target="../activeX/activeX289.xml"/><Relationship Id="rId167" Type="http://schemas.openxmlformats.org/officeDocument/2006/relationships/control" Target="../activeX/activeX310.xml"/><Relationship Id="rId188" Type="http://schemas.openxmlformats.org/officeDocument/2006/relationships/control" Target="../activeX/activeX331.xml"/><Relationship Id="rId7" Type="http://schemas.openxmlformats.org/officeDocument/2006/relationships/control" Target="../activeX/activeX164.xml"/><Relationship Id="rId71" Type="http://schemas.openxmlformats.org/officeDocument/2006/relationships/control" Target="../activeX/activeX214.xml"/><Relationship Id="rId92" Type="http://schemas.openxmlformats.org/officeDocument/2006/relationships/control" Target="../activeX/activeX235.xml"/><Relationship Id="rId162" Type="http://schemas.openxmlformats.org/officeDocument/2006/relationships/control" Target="../activeX/activeX305.xml"/><Relationship Id="rId183" Type="http://schemas.openxmlformats.org/officeDocument/2006/relationships/control" Target="../activeX/activeX326.xml"/><Relationship Id="rId213" Type="http://schemas.openxmlformats.org/officeDocument/2006/relationships/control" Target="../activeX/activeX356.xml"/><Relationship Id="rId218" Type="http://schemas.openxmlformats.org/officeDocument/2006/relationships/control" Target="../activeX/activeX361.xml"/><Relationship Id="rId234" Type="http://schemas.openxmlformats.org/officeDocument/2006/relationships/comments" Target="../comments1.xml"/><Relationship Id="rId2" Type="http://schemas.openxmlformats.org/officeDocument/2006/relationships/printerSettings" Target="../printerSettings/printerSettings2.bin"/><Relationship Id="rId29" Type="http://schemas.openxmlformats.org/officeDocument/2006/relationships/control" Target="../activeX/activeX175.xml"/><Relationship Id="rId24" Type="http://schemas.openxmlformats.org/officeDocument/2006/relationships/image" Target="../media/image12.emf"/><Relationship Id="rId40" Type="http://schemas.openxmlformats.org/officeDocument/2006/relationships/control" Target="../activeX/activeX183.xml"/><Relationship Id="rId45" Type="http://schemas.openxmlformats.org/officeDocument/2006/relationships/control" Target="../activeX/activeX188.xml"/><Relationship Id="rId66" Type="http://schemas.openxmlformats.org/officeDocument/2006/relationships/control" Target="../activeX/activeX209.xml"/><Relationship Id="rId87" Type="http://schemas.openxmlformats.org/officeDocument/2006/relationships/control" Target="../activeX/activeX230.xml"/><Relationship Id="rId110" Type="http://schemas.openxmlformats.org/officeDocument/2006/relationships/control" Target="../activeX/activeX253.xml"/><Relationship Id="rId115" Type="http://schemas.openxmlformats.org/officeDocument/2006/relationships/control" Target="../activeX/activeX258.xml"/><Relationship Id="rId131" Type="http://schemas.openxmlformats.org/officeDocument/2006/relationships/control" Target="../activeX/activeX274.xml"/><Relationship Id="rId136" Type="http://schemas.openxmlformats.org/officeDocument/2006/relationships/control" Target="../activeX/activeX279.xml"/><Relationship Id="rId157" Type="http://schemas.openxmlformats.org/officeDocument/2006/relationships/control" Target="../activeX/activeX300.xml"/><Relationship Id="rId178" Type="http://schemas.openxmlformats.org/officeDocument/2006/relationships/control" Target="../activeX/activeX321.xml"/><Relationship Id="rId61" Type="http://schemas.openxmlformats.org/officeDocument/2006/relationships/control" Target="../activeX/activeX204.xml"/><Relationship Id="rId82" Type="http://schemas.openxmlformats.org/officeDocument/2006/relationships/control" Target="../activeX/activeX225.xml"/><Relationship Id="rId152" Type="http://schemas.openxmlformats.org/officeDocument/2006/relationships/control" Target="../activeX/activeX295.xml"/><Relationship Id="rId173" Type="http://schemas.openxmlformats.org/officeDocument/2006/relationships/control" Target="../activeX/activeX316.xml"/><Relationship Id="rId194" Type="http://schemas.openxmlformats.org/officeDocument/2006/relationships/control" Target="../activeX/activeX337.xml"/><Relationship Id="rId199" Type="http://schemas.openxmlformats.org/officeDocument/2006/relationships/control" Target="../activeX/activeX342.xml"/><Relationship Id="rId203" Type="http://schemas.openxmlformats.org/officeDocument/2006/relationships/control" Target="../activeX/activeX346.xml"/><Relationship Id="rId208" Type="http://schemas.openxmlformats.org/officeDocument/2006/relationships/control" Target="../activeX/activeX351.xml"/><Relationship Id="rId229" Type="http://schemas.openxmlformats.org/officeDocument/2006/relationships/control" Target="../activeX/activeX372.xml"/><Relationship Id="rId19" Type="http://schemas.openxmlformats.org/officeDocument/2006/relationships/control" Target="../activeX/activeX170.xml"/><Relationship Id="rId224" Type="http://schemas.openxmlformats.org/officeDocument/2006/relationships/control" Target="../activeX/activeX367.xml"/><Relationship Id="rId14" Type="http://schemas.openxmlformats.org/officeDocument/2006/relationships/image" Target="../media/image7.emf"/><Relationship Id="rId30" Type="http://schemas.openxmlformats.org/officeDocument/2006/relationships/control" Target="../activeX/activeX176.xml"/><Relationship Id="rId35" Type="http://schemas.openxmlformats.org/officeDocument/2006/relationships/image" Target="../media/image2.emf"/><Relationship Id="rId56" Type="http://schemas.openxmlformats.org/officeDocument/2006/relationships/control" Target="../activeX/activeX199.xml"/><Relationship Id="rId77" Type="http://schemas.openxmlformats.org/officeDocument/2006/relationships/control" Target="../activeX/activeX220.xml"/><Relationship Id="rId100" Type="http://schemas.openxmlformats.org/officeDocument/2006/relationships/control" Target="../activeX/activeX243.xml"/><Relationship Id="rId105" Type="http://schemas.openxmlformats.org/officeDocument/2006/relationships/control" Target="../activeX/activeX248.xml"/><Relationship Id="rId126" Type="http://schemas.openxmlformats.org/officeDocument/2006/relationships/control" Target="../activeX/activeX269.xml"/><Relationship Id="rId147" Type="http://schemas.openxmlformats.org/officeDocument/2006/relationships/control" Target="../activeX/activeX290.xml"/><Relationship Id="rId168" Type="http://schemas.openxmlformats.org/officeDocument/2006/relationships/control" Target="../activeX/activeX311.xml"/><Relationship Id="rId8" Type="http://schemas.openxmlformats.org/officeDocument/2006/relationships/image" Target="../media/image4.emf"/><Relationship Id="rId51" Type="http://schemas.openxmlformats.org/officeDocument/2006/relationships/control" Target="../activeX/activeX194.xml"/><Relationship Id="rId72" Type="http://schemas.openxmlformats.org/officeDocument/2006/relationships/control" Target="../activeX/activeX215.xml"/><Relationship Id="rId93" Type="http://schemas.openxmlformats.org/officeDocument/2006/relationships/control" Target="../activeX/activeX236.xml"/><Relationship Id="rId98" Type="http://schemas.openxmlformats.org/officeDocument/2006/relationships/control" Target="../activeX/activeX241.xml"/><Relationship Id="rId121" Type="http://schemas.openxmlformats.org/officeDocument/2006/relationships/control" Target="../activeX/activeX264.xml"/><Relationship Id="rId142" Type="http://schemas.openxmlformats.org/officeDocument/2006/relationships/control" Target="../activeX/activeX285.xml"/><Relationship Id="rId163" Type="http://schemas.openxmlformats.org/officeDocument/2006/relationships/control" Target="../activeX/activeX306.xml"/><Relationship Id="rId184" Type="http://schemas.openxmlformats.org/officeDocument/2006/relationships/control" Target="../activeX/activeX327.xml"/><Relationship Id="rId189" Type="http://schemas.openxmlformats.org/officeDocument/2006/relationships/control" Target="../activeX/activeX332.xml"/><Relationship Id="rId219" Type="http://schemas.openxmlformats.org/officeDocument/2006/relationships/control" Target="../activeX/activeX362.xml"/><Relationship Id="rId3" Type="http://schemas.openxmlformats.org/officeDocument/2006/relationships/drawing" Target="../drawings/drawing2.xml"/><Relationship Id="rId214" Type="http://schemas.openxmlformats.org/officeDocument/2006/relationships/control" Target="../activeX/activeX357.xml"/><Relationship Id="rId230" Type="http://schemas.openxmlformats.org/officeDocument/2006/relationships/control" Target="../activeX/activeX373.xml"/><Relationship Id="rId25" Type="http://schemas.openxmlformats.org/officeDocument/2006/relationships/control" Target="../activeX/activeX173.xml"/><Relationship Id="rId46" Type="http://schemas.openxmlformats.org/officeDocument/2006/relationships/control" Target="../activeX/activeX189.xml"/><Relationship Id="rId67" Type="http://schemas.openxmlformats.org/officeDocument/2006/relationships/control" Target="../activeX/activeX210.xml"/><Relationship Id="rId116" Type="http://schemas.openxmlformats.org/officeDocument/2006/relationships/control" Target="../activeX/activeX259.xml"/><Relationship Id="rId137" Type="http://schemas.openxmlformats.org/officeDocument/2006/relationships/control" Target="../activeX/activeX280.xml"/><Relationship Id="rId158" Type="http://schemas.openxmlformats.org/officeDocument/2006/relationships/control" Target="../activeX/activeX301.xml"/><Relationship Id="rId20" Type="http://schemas.openxmlformats.org/officeDocument/2006/relationships/image" Target="../media/image10.emf"/><Relationship Id="rId41" Type="http://schemas.openxmlformats.org/officeDocument/2006/relationships/control" Target="../activeX/activeX184.xml"/><Relationship Id="rId62" Type="http://schemas.openxmlformats.org/officeDocument/2006/relationships/control" Target="../activeX/activeX205.xml"/><Relationship Id="rId83" Type="http://schemas.openxmlformats.org/officeDocument/2006/relationships/control" Target="../activeX/activeX226.xml"/><Relationship Id="rId88" Type="http://schemas.openxmlformats.org/officeDocument/2006/relationships/control" Target="../activeX/activeX231.xml"/><Relationship Id="rId111" Type="http://schemas.openxmlformats.org/officeDocument/2006/relationships/control" Target="../activeX/activeX254.xml"/><Relationship Id="rId132" Type="http://schemas.openxmlformats.org/officeDocument/2006/relationships/control" Target="../activeX/activeX275.xml"/><Relationship Id="rId153" Type="http://schemas.openxmlformats.org/officeDocument/2006/relationships/control" Target="../activeX/activeX296.xml"/><Relationship Id="rId174" Type="http://schemas.openxmlformats.org/officeDocument/2006/relationships/control" Target="../activeX/activeX317.xml"/><Relationship Id="rId179" Type="http://schemas.openxmlformats.org/officeDocument/2006/relationships/control" Target="../activeX/activeX322.xml"/><Relationship Id="rId195" Type="http://schemas.openxmlformats.org/officeDocument/2006/relationships/control" Target="../activeX/activeX338.xml"/><Relationship Id="rId209" Type="http://schemas.openxmlformats.org/officeDocument/2006/relationships/control" Target="../activeX/activeX352.xml"/><Relationship Id="rId190" Type="http://schemas.openxmlformats.org/officeDocument/2006/relationships/control" Target="../activeX/activeX333.xml"/><Relationship Id="rId204" Type="http://schemas.openxmlformats.org/officeDocument/2006/relationships/control" Target="../activeX/activeX347.xml"/><Relationship Id="rId220" Type="http://schemas.openxmlformats.org/officeDocument/2006/relationships/control" Target="../activeX/activeX363.xml"/><Relationship Id="rId225" Type="http://schemas.openxmlformats.org/officeDocument/2006/relationships/control" Target="../activeX/activeX368.xml"/><Relationship Id="rId15" Type="http://schemas.openxmlformats.org/officeDocument/2006/relationships/control" Target="../activeX/activeX168.xml"/><Relationship Id="rId36" Type="http://schemas.openxmlformats.org/officeDocument/2006/relationships/control" Target="../activeX/activeX179.xml"/><Relationship Id="rId57" Type="http://schemas.openxmlformats.org/officeDocument/2006/relationships/control" Target="../activeX/activeX200.xml"/><Relationship Id="rId106" Type="http://schemas.openxmlformats.org/officeDocument/2006/relationships/control" Target="../activeX/activeX249.xml"/><Relationship Id="rId127" Type="http://schemas.openxmlformats.org/officeDocument/2006/relationships/control" Target="../activeX/activeX270.xml"/><Relationship Id="rId10" Type="http://schemas.openxmlformats.org/officeDocument/2006/relationships/image" Target="../media/image5.emf"/><Relationship Id="rId31" Type="http://schemas.openxmlformats.org/officeDocument/2006/relationships/image" Target="../media/image3.emf"/><Relationship Id="rId52" Type="http://schemas.openxmlformats.org/officeDocument/2006/relationships/control" Target="../activeX/activeX195.xml"/><Relationship Id="rId73" Type="http://schemas.openxmlformats.org/officeDocument/2006/relationships/control" Target="../activeX/activeX216.xml"/><Relationship Id="rId78" Type="http://schemas.openxmlformats.org/officeDocument/2006/relationships/control" Target="../activeX/activeX221.xml"/><Relationship Id="rId94" Type="http://schemas.openxmlformats.org/officeDocument/2006/relationships/control" Target="../activeX/activeX237.xml"/><Relationship Id="rId99" Type="http://schemas.openxmlformats.org/officeDocument/2006/relationships/control" Target="../activeX/activeX242.xml"/><Relationship Id="rId101" Type="http://schemas.openxmlformats.org/officeDocument/2006/relationships/control" Target="../activeX/activeX244.xml"/><Relationship Id="rId122" Type="http://schemas.openxmlformats.org/officeDocument/2006/relationships/control" Target="../activeX/activeX265.xml"/><Relationship Id="rId143" Type="http://schemas.openxmlformats.org/officeDocument/2006/relationships/control" Target="../activeX/activeX286.xml"/><Relationship Id="rId148" Type="http://schemas.openxmlformats.org/officeDocument/2006/relationships/control" Target="../activeX/activeX291.xml"/><Relationship Id="rId164" Type="http://schemas.openxmlformats.org/officeDocument/2006/relationships/control" Target="../activeX/activeX307.xml"/><Relationship Id="rId169" Type="http://schemas.openxmlformats.org/officeDocument/2006/relationships/control" Target="../activeX/activeX312.xml"/><Relationship Id="rId185" Type="http://schemas.openxmlformats.org/officeDocument/2006/relationships/control" Target="../activeX/activeX328.xml"/><Relationship Id="rId4" Type="http://schemas.openxmlformats.org/officeDocument/2006/relationships/vmlDrawing" Target="../drawings/vmlDrawing2.vml"/><Relationship Id="rId9" Type="http://schemas.openxmlformats.org/officeDocument/2006/relationships/control" Target="../activeX/activeX165.xml"/><Relationship Id="rId180" Type="http://schemas.openxmlformats.org/officeDocument/2006/relationships/control" Target="../activeX/activeX323.xml"/><Relationship Id="rId210" Type="http://schemas.openxmlformats.org/officeDocument/2006/relationships/control" Target="../activeX/activeX353.xml"/><Relationship Id="rId215" Type="http://schemas.openxmlformats.org/officeDocument/2006/relationships/control" Target="../activeX/activeX358.xml"/><Relationship Id="rId26" Type="http://schemas.openxmlformats.org/officeDocument/2006/relationships/image" Target="../media/image13.emf"/><Relationship Id="rId231" Type="http://schemas.openxmlformats.org/officeDocument/2006/relationships/control" Target="../activeX/activeX374.xml"/><Relationship Id="rId47" Type="http://schemas.openxmlformats.org/officeDocument/2006/relationships/control" Target="../activeX/activeX190.xml"/><Relationship Id="rId68" Type="http://schemas.openxmlformats.org/officeDocument/2006/relationships/control" Target="../activeX/activeX211.xml"/><Relationship Id="rId89" Type="http://schemas.openxmlformats.org/officeDocument/2006/relationships/control" Target="../activeX/activeX232.xml"/><Relationship Id="rId112" Type="http://schemas.openxmlformats.org/officeDocument/2006/relationships/control" Target="../activeX/activeX255.xml"/><Relationship Id="rId133" Type="http://schemas.openxmlformats.org/officeDocument/2006/relationships/control" Target="../activeX/activeX276.xml"/><Relationship Id="rId154" Type="http://schemas.openxmlformats.org/officeDocument/2006/relationships/control" Target="../activeX/activeX297.xml"/><Relationship Id="rId175" Type="http://schemas.openxmlformats.org/officeDocument/2006/relationships/control" Target="../activeX/activeX318.xml"/><Relationship Id="rId196" Type="http://schemas.openxmlformats.org/officeDocument/2006/relationships/control" Target="../activeX/activeX339.xml"/><Relationship Id="rId200" Type="http://schemas.openxmlformats.org/officeDocument/2006/relationships/control" Target="../activeX/activeX343.xml"/><Relationship Id="rId16" Type="http://schemas.openxmlformats.org/officeDocument/2006/relationships/image" Target="../media/image8.emf"/><Relationship Id="rId221" Type="http://schemas.openxmlformats.org/officeDocument/2006/relationships/control" Target="../activeX/activeX364.xml"/><Relationship Id="rId37" Type="http://schemas.openxmlformats.org/officeDocument/2006/relationships/control" Target="../activeX/activeX180.xml"/><Relationship Id="rId58" Type="http://schemas.openxmlformats.org/officeDocument/2006/relationships/control" Target="../activeX/activeX201.xml"/><Relationship Id="rId79" Type="http://schemas.openxmlformats.org/officeDocument/2006/relationships/control" Target="../activeX/activeX222.xml"/><Relationship Id="rId102" Type="http://schemas.openxmlformats.org/officeDocument/2006/relationships/control" Target="../activeX/activeX245.xml"/><Relationship Id="rId123" Type="http://schemas.openxmlformats.org/officeDocument/2006/relationships/control" Target="../activeX/activeX266.xml"/><Relationship Id="rId144" Type="http://schemas.openxmlformats.org/officeDocument/2006/relationships/control" Target="../activeX/activeX287.xml"/><Relationship Id="rId90" Type="http://schemas.openxmlformats.org/officeDocument/2006/relationships/control" Target="../activeX/activeX233.xml"/><Relationship Id="rId165" Type="http://schemas.openxmlformats.org/officeDocument/2006/relationships/control" Target="../activeX/activeX308.xml"/><Relationship Id="rId186" Type="http://schemas.openxmlformats.org/officeDocument/2006/relationships/control" Target="../activeX/activeX329.xml"/><Relationship Id="rId211" Type="http://schemas.openxmlformats.org/officeDocument/2006/relationships/control" Target="../activeX/activeX354.xml"/><Relationship Id="rId232" Type="http://schemas.openxmlformats.org/officeDocument/2006/relationships/control" Target="../activeX/activeX375.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xml"/><Relationship Id="rId5" Type="http://schemas.openxmlformats.org/officeDocument/2006/relationships/image" Target="../media/image16.emf"/><Relationship Id="rId4" Type="http://schemas.openxmlformats.org/officeDocument/2006/relationships/control" Target="../activeX/activeX37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0" tint="-0.34998626667073579"/>
  </sheetPr>
  <dimension ref="A1:Q60"/>
  <sheetViews>
    <sheetView showGridLines="0" topLeftCell="C1" workbookViewId="0">
      <selection activeCell="G14" sqref="G14"/>
    </sheetView>
  </sheetViews>
  <sheetFormatPr baseColWidth="10" defaultRowHeight="15" x14ac:dyDescent="0.25"/>
  <cols>
    <col min="1" max="1" width="2.5703125" customWidth="1"/>
    <col min="2" max="2" width="34.140625" customWidth="1"/>
    <col min="4" max="4" width="4.85546875" customWidth="1"/>
    <col min="5" max="5" width="40.7109375" customWidth="1"/>
    <col min="6" max="6" width="8.7109375" customWidth="1"/>
    <col min="7" max="7" width="9.140625" customWidth="1"/>
    <col min="8" max="8" width="3.140625" customWidth="1"/>
    <col min="9" max="9" width="4.85546875" style="66" customWidth="1"/>
    <col min="10" max="10" width="40.7109375" style="66" customWidth="1"/>
    <col min="11" max="11" width="8.7109375" style="66" customWidth="1"/>
    <col min="12" max="12" width="9.140625" style="66" customWidth="1"/>
    <col min="13" max="13" width="3.140625" customWidth="1"/>
    <col min="14" max="14" width="4.85546875" style="66" customWidth="1"/>
    <col min="15" max="15" width="40.7109375" style="66" customWidth="1"/>
    <col min="16" max="16" width="8.7109375" style="66" customWidth="1"/>
    <col min="17" max="17" width="9.140625" style="66" customWidth="1"/>
    <col min="18" max="18" width="3.140625" customWidth="1"/>
  </cols>
  <sheetData>
    <row r="1" spans="1:17" x14ac:dyDescent="0.25">
      <c r="A1" s="5"/>
      <c r="B1" s="66"/>
      <c r="D1" s="290"/>
      <c r="E1" s="359" t="s">
        <v>97</v>
      </c>
      <c r="F1" s="360"/>
      <c r="G1" s="360"/>
      <c r="H1" s="291"/>
      <c r="I1" s="290"/>
      <c r="J1" s="359" t="s">
        <v>124</v>
      </c>
      <c r="K1" s="360"/>
      <c r="L1" s="360"/>
      <c r="M1" s="292"/>
      <c r="N1" s="290"/>
      <c r="O1" s="359" t="s">
        <v>98</v>
      </c>
      <c r="P1" s="360"/>
      <c r="Q1" s="360"/>
    </row>
    <row r="2" spans="1:17" ht="25.5" customHeight="1" x14ac:dyDescent="0.25">
      <c r="A2" s="5"/>
      <c r="B2" s="361"/>
      <c r="D2" s="293" t="s">
        <v>96</v>
      </c>
      <c r="E2" s="293" t="s">
        <v>93</v>
      </c>
      <c r="F2" s="293" t="s">
        <v>94</v>
      </c>
      <c r="G2" s="294" t="s">
        <v>95</v>
      </c>
      <c r="H2" s="295"/>
      <c r="I2" s="293" t="s">
        <v>96</v>
      </c>
      <c r="J2" s="293" t="s">
        <v>93</v>
      </c>
      <c r="K2" s="293" t="s">
        <v>94</v>
      </c>
      <c r="L2" s="294" t="s">
        <v>95</v>
      </c>
      <c r="M2" s="292"/>
      <c r="N2" s="293" t="s">
        <v>96</v>
      </c>
      <c r="O2" s="293" t="s">
        <v>93</v>
      </c>
      <c r="P2" s="293" t="s">
        <v>94</v>
      </c>
      <c r="Q2" s="294" t="s">
        <v>95</v>
      </c>
    </row>
    <row r="3" spans="1:17" hidden="1" x14ac:dyDescent="0.25">
      <c r="A3" s="5"/>
      <c r="B3" s="361"/>
      <c r="D3" s="212"/>
      <c r="E3" s="212"/>
      <c r="F3" s="212"/>
      <c r="G3" s="213"/>
      <c r="I3" s="212"/>
      <c r="J3" s="212"/>
      <c r="K3" s="212"/>
      <c r="L3" s="213"/>
      <c r="N3" s="212"/>
      <c r="O3" s="212"/>
      <c r="P3" s="212"/>
      <c r="Q3" s="213"/>
    </row>
    <row r="4" spans="1:17" x14ac:dyDescent="0.25">
      <c r="A4" s="4"/>
      <c r="B4" s="68"/>
      <c r="D4" s="321">
        <v>1</v>
      </c>
      <c r="E4" s="322" t="s">
        <v>197</v>
      </c>
      <c r="F4" s="225"/>
      <c r="G4" s="327"/>
      <c r="I4" s="214">
        <v>1</v>
      </c>
      <c r="J4" s="215" t="s">
        <v>99</v>
      </c>
      <c r="K4" s="225"/>
      <c r="L4" s="225"/>
      <c r="N4" s="214">
        <v>1</v>
      </c>
      <c r="O4" s="215" t="s">
        <v>50</v>
      </c>
      <c r="P4" s="225"/>
      <c r="Q4" s="225"/>
    </row>
    <row r="5" spans="1:17" x14ac:dyDescent="0.25">
      <c r="B5" s="229"/>
      <c r="D5" s="323">
        <v>2</v>
      </c>
      <c r="E5" s="324" t="s">
        <v>51</v>
      </c>
      <c r="F5" s="226"/>
      <c r="G5" s="328">
        <v>1</v>
      </c>
      <c r="I5" s="216">
        <v>2</v>
      </c>
      <c r="J5" s="66" t="s">
        <v>134</v>
      </c>
      <c r="K5" s="226"/>
      <c r="L5" s="227"/>
      <c r="N5" s="216">
        <v>2</v>
      </c>
      <c r="O5" s="217" t="s">
        <v>51</v>
      </c>
      <c r="P5" s="226"/>
      <c r="Q5" s="227">
        <v>1</v>
      </c>
    </row>
    <row r="6" spans="1:17" ht="30" x14ac:dyDescent="0.25">
      <c r="B6" s="68"/>
      <c r="D6" s="323">
        <v>3</v>
      </c>
      <c r="E6" s="325" t="s">
        <v>91</v>
      </c>
      <c r="F6" s="226"/>
      <c r="G6" s="328">
        <v>2</v>
      </c>
      <c r="I6" s="216">
        <v>3</v>
      </c>
      <c r="J6" s="66" t="s">
        <v>135</v>
      </c>
      <c r="K6" s="226"/>
      <c r="L6" s="227"/>
      <c r="N6" s="216">
        <v>3</v>
      </c>
      <c r="O6" s="228" t="s">
        <v>91</v>
      </c>
      <c r="P6" s="226"/>
      <c r="Q6" s="227">
        <v>2</v>
      </c>
    </row>
    <row r="7" spans="1:17" ht="30" x14ac:dyDescent="0.25">
      <c r="B7" s="68"/>
      <c r="D7" s="323">
        <v>4</v>
      </c>
      <c r="E7" s="325" t="s">
        <v>198</v>
      </c>
      <c r="F7" s="226"/>
      <c r="G7" s="328">
        <v>3</v>
      </c>
      <c r="I7" s="216">
        <v>4</v>
      </c>
      <c r="J7" s="217" t="s">
        <v>100</v>
      </c>
      <c r="K7" s="226"/>
      <c r="L7" s="227"/>
      <c r="N7" s="216">
        <v>4</v>
      </c>
      <c r="O7" s="228" t="s">
        <v>92</v>
      </c>
      <c r="P7" s="226"/>
      <c r="Q7" s="227">
        <v>3</v>
      </c>
    </row>
    <row r="8" spans="1:17" x14ac:dyDescent="0.25">
      <c r="B8" s="68"/>
      <c r="D8" s="323">
        <v>5</v>
      </c>
      <c r="E8" s="326" t="s">
        <v>52</v>
      </c>
      <c r="F8" s="226"/>
      <c r="G8" s="328">
        <v>4</v>
      </c>
      <c r="I8" s="216">
        <v>5</v>
      </c>
      <c r="J8" s="228" t="s">
        <v>101</v>
      </c>
      <c r="K8" s="226"/>
      <c r="L8" s="227"/>
      <c r="N8" s="216">
        <v>5</v>
      </c>
      <c r="O8" s="220" t="s">
        <v>52</v>
      </c>
      <c r="P8" s="226"/>
      <c r="Q8" s="227">
        <v>4</v>
      </c>
    </row>
    <row r="9" spans="1:17" x14ac:dyDescent="0.25">
      <c r="B9" s="68"/>
      <c r="D9" s="323">
        <v>6</v>
      </c>
      <c r="E9" s="326" t="s">
        <v>53</v>
      </c>
      <c r="F9" s="226"/>
      <c r="G9" s="328">
        <v>5</v>
      </c>
      <c r="I9" s="216">
        <v>6</v>
      </c>
      <c r="J9" s="228" t="s">
        <v>102</v>
      </c>
      <c r="K9" s="226"/>
      <c r="L9" s="227"/>
      <c r="N9" s="216">
        <v>6</v>
      </c>
      <c r="O9" s="220" t="s">
        <v>53</v>
      </c>
      <c r="P9" s="226"/>
      <c r="Q9" s="227">
        <v>5</v>
      </c>
    </row>
    <row r="10" spans="1:17" x14ac:dyDescent="0.25">
      <c r="D10" s="323">
        <v>7</v>
      </c>
      <c r="E10" s="326" t="s">
        <v>54</v>
      </c>
      <c r="F10" s="226"/>
      <c r="G10" s="328">
        <v>4</v>
      </c>
      <c r="I10" s="216">
        <v>7</v>
      </c>
      <c r="J10" s="220" t="s">
        <v>103</v>
      </c>
      <c r="K10" s="226"/>
      <c r="L10" s="227"/>
      <c r="N10" s="216">
        <v>7</v>
      </c>
      <c r="O10" s="220" t="s">
        <v>54</v>
      </c>
      <c r="P10" s="226"/>
      <c r="Q10" s="227">
        <v>4</v>
      </c>
    </row>
    <row r="11" spans="1:17" x14ac:dyDescent="0.25">
      <c r="D11" s="323">
        <v>8</v>
      </c>
      <c r="E11" s="324" t="s">
        <v>199</v>
      </c>
      <c r="F11" s="226"/>
      <c r="G11" s="328">
        <v>7</v>
      </c>
      <c r="I11" s="216">
        <v>8</v>
      </c>
      <c r="J11" s="220" t="s">
        <v>104</v>
      </c>
      <c r="K11" s="226"/>
      <c r="L11" s="227"/>
      <c r="N11" s="216">
        <v>8</v>
      </c>
      <c r="O11" s="217" t="s">
        <v>55</v>
      </c>
      <c r="P11" s="226"/>
      <c r="Q11" s="227">
        <v>4</v>
      </c>
    </row>
    <row r="12" spans="1:17" x14ac:dyDescent="0.25">
      <c r="D12" s="323">
        <v>9</v>
      </c>
      <c r="E12" s="324" t="s">
        <v>56</v>
      </c>
      <c r="F12" s="226"/>
      <c r="G12" s="328">
        <v>8</v>
      </c>
      <c r="I12" s="216">
        <v>9</v>
      </c>
      <c r="J12" s="220" t="s">
        <v>105</v>
      </c>
      <c r="K12" s="226"/>
      <c r="L12" s="227"/>
      <c r="N12" s="216">
        <v>9</v>
      </c>
      <c r="O12" s="217" t="s">
        <v>56</v>
      </c>
      <c r="P12" s="226"/>
      <c r="Q12" s="227">
        <v>7</v>
      </c>
    </row>
    <row r="13" spans="1:17" x14ac:dyDescent="0.25">
      <c r="D13" s="323">
        <v>10</v>
      </c>
      <c r="E13" s="324" t="s">
        <v>55</v>
      </c>
      <c r="F13" s="218"/>
      <c r="G13" s="329">
        <v>7</v>
      </c>
      <c r="I13" s="216">
        <v>10</v>
      </c>
      <c r="J13" s="217" t="s">
        <v>106</v>
      </c>
      <c r="K13" s="218"/>
      <c r="L13" s="219"/>
      <c r="N13" s="216">
        <v>10</v>
      </c>
      <c r="O13" s="217" t="s">
        <v>57</v>
      </c>
      <c r="P13" s="218"/>
      <c r="Q13" s="219">
        <v>6</v>
      </c>
    </row>
    <row r="14" spans="1:17" x14ac:dyDescent="0.25">
      <c r="D14" s="323">
        <v>11</v>
      </c>
      <c r="E14" s="324" t="s">
        <v>57</v>
      </c>
      <c r="F14" s="218"/>
      <c r="G14" s="329">
        <v>6</v>
      </c>
      <c r="I14" s="216">
        <v>11</v>
      </c>
      <c r="J14" s="217" t="s">
        <v>107</v>
      </c>
      <c r="K14" s="218"/>
      <c r="L14" s="219"/>
      <c r="N14" s="216">
        <v>11</v>
      </c>
      <c r="O14" s="217" t="s">
        <v>58</v>
      </c>
      <c r="P14" s="218"/>
      <c r="Q14" s="219">
        <v>5</v>
      </c>
    </row>
    <row r="15" spans="1:17" x14ac:dyDescent="0.25">
      <c r="D15" s="323">
        <v>12</v>
      </c>
      <c r="E15" s="324" t="s">
        <v>58</v>
      </c>
      <c r="F15" s="218"/>
      <c r="G15" s="329">
        <v>5</v>
      </c>
      <c r="I15" s="216">
        <v>12</v>
      </c>
      <c r="J15" s="217" t="s">
        <v>108</v>
      </c>
      <c r="K15" s="218"/>
      <c r="L15" s="219"/>
      <c r="N15" s="216">
        <v>12</v>
      </c>
      <c r="O15" s="217" t="s">
        <v>66</v>
      </c>
      <c r="P15" s="218"/>
      <c r="Q15" s="219">
        <v>10</v>
      </c>
    </row>
    <row r="16" spans="1:17" x14ac:dyDescent="0.25">
      <c r="D16" s="323">
        <v>13</v>
      </c>
      <c r="E16" s="324" t="s">
        <v>66</v>
      </c>
      <c r="F16" s="218"/>
      <c r="G16" s="329">
        <v>11</v>
      </c>
      <c r="I16" s="216">
        <v>13</v>
      </c>
      <c r="J16" s="217" t="s">
        <v>109</v>
      </c>
      <c r="K16" s="218"/>
      <c r="L16" s="219"/>
      <c r="N16" s="216">
        <v>13</v>
      </c>
      <c r="O16" s="217" t="s">
        <v>59</v>
      </c>
      <c r="P16" s="218"/>
      <c r="Q16" s="219">
        <v>12</v>
      </c>
    </row>
    <row r="17" spans="4:17" x14ac:dyDescent="0.25">
      <c r="D17" s="323">
        <v>14</v>
      </c>
      <c r="E17" s="324" t="s">
        <v>59</v>
      </c>
      <c r="F17" s="218"/>
      <c r="G17" s="329">
        <v>13</v>
      </c>
      <c r="I17" s="216">
        <v>14</v>
      </c>
      <c r="J17" s="217" t="s">
        <v>110</v>
      </c>
      <c r="K17" s="218"/>
      <c r="L17" s="219"/>
      <c r="N17" s="216">
        <v>14</v>
      </c>
      <c r="O17" s="217" t="s">
        <v>60</v>
      </c>
      <c r="P17" s="218"/>
      <c r="Q17" s="219">
        <v>13</v>
      </c>
    </row>
    <row r="18" spans="4:17" x14ac:dyDescent="0.25">
      <c r="D18" s="323">
        <v>15</v>
      </c>
      <c r="E18" s="324" t="s">
        <v>200</v>
      </c>
      <c r="F18" s="218"/>
      <c r="G18" s="329">
        <v>14</v>
      </c>
      <c r="I18" s="216">
        <v>15</v>
      </c>
      <c r="J18" s="217" t="s">
        <v>111</v>
      </c>
      <c r="K18" s="218"/>
      <c r="L18" s="219"/>
      <c r="N18" s="216">
        <v>15</v>
      </c>
      <c r="O18" s="217" t="s">
        <v>61</v>
      </c>
      <c r="P18" s="218"/>
      <c r="Q18" s="219">
        <v>14</v>
      </c>
    </row>
    <row r="19" spans="4:17" x14ac:dyDescent="0.25">
      <c r="D19" s="323">
        <v>16</v>
      </c>
      <c r="E19" s="324" t="s">
        <v>61</v>
      </c>
      <c r="F19" s="218"/>
      <c r="G19" s="329">
        <v>15</v>
      </c>
      <c r="I19" s="216">
        <v>16</v>
      </c>
      <c r="J19" s="217" t="s">
        <v>58</v>
      </c>
      <c r="K19" s="218"/>
      <c r="L19" s="219"/>
      <c r="N19" s="216">
        <v>16</v>
      </c>
      <c r="O19" s="217" t="s">
        <v>67</v>
      </c>
      <c r="P19" s="218"/>
      <c r="Q19" s="219">
        <v>15</v>
      </c>
    </row>
    <row r="20" spans="4:17" x14ac:dyDescent="0.25">
      <c r="D20" s="323">
        <v>17</v>
      </c>
      <c r="E20" s="324" t="s">
        <v>67</v>
      </c>
      <c r="F20" s="218"/>
      <c r="G20" s="329">
        <v>16</v>
      </c>
      <c r="I20" s="216">
        <v>17</v>
      </c>
      <c r="J20" s="217" t="s">
        <v>112</v>
      </c>
      <c r="K20" s="218"/>
      <c r="L20" s="219"/>
      <c r="N20" s="216">
        <v>17</v>
      </c>
      <c r="O20" s="217" t="s">
        <v>62</v>
      </c>
      <c r="P20" s="218"/>
      <c r="Q20" s="219">
        <v>16</v>
      </c>
    </row>
    <row r="21" spans="4:17" x14ac:dyDescent="0.25">
      <c r="D21" s="216">
        <v>18</v>
      </c>
      <c r="E21" s="217" t="s">
        <v>62</v>
      </c>
      <c r="F21" s="218"/>
      <c r="G21" s="329">
        <v>17</v>
      </c>
      <c r="I21" s="216">
        <v>18</v>
      </c>
      <c r="J21" s="217" t="s">
        <v>125</v>
      </c>
      <c r="K21" s="218"/>
      <c r="L21" s="219"/>
      <c r="N21" s="216"/>
      <c r="O21" s="217"/>
      <c r="P21" s="218"/>
      <c r="Q21" s="219"/>
    </row>
    <row r="22" spans="4:17" x14ac:dyDescent="0.25">
      <c r="D22" s="216"/>
      <c r="E22" s="220"/>
      <c r="F22" s="218"/>
      <c r="G22" s="219"/>
      <c r="I22" s="216">
        <v>19</v>
      </c>
      <c r="J22" s="217" t="s">
        <v>126</v>
      </c>
      <c r="K22" s="218"/>
      <c r="L22" s="219"/>
      <c r="N22" s="216"/>
      <c r="O22" s="220"/>
      <c r="P22" s="218"/>
      <c r="Q22" s="219"/>
    </row>
    <row r="23" spans="4:17" x14ac:dyDescent="0.25">
      <c r="D23" s="216"/>
      <c r="E23" s="220"/>
      <c r="F23" s="218"/>
      <c r="G23" s="219"/>
      <c r="I23" s="216">
        <v>20</v>
      </c>
      <c r="J23" s="217" t="s">
        <v>113</v>
      </c>
      <c r="K23" s="218"/>
      <c r="L23" s="219"/>
      <c r="N23" s="216"/>
      <c r="O23" s="220"/>
      <c r="P23" s="218"/>
      <c r="Q23" s="219"/>
    </row>
    <row r="24" spans="4:17" x14ac:dyDescent="0.25">
      <c r="D24" s="216"/>
      <c r="E24" s="217"/>
      <c r="F24" s="218"/>
      <c r="G24" s="219"/>
      <c r="I24" s="216">
        <v>21</v>
      </c>
      <c r="J24" s="220" t="s">
        <v>114</v>
      </c>
      <c r="K24" s="218"/>
      <c r="L24" s="219"/>
      <c r="N24" s="216"/>
      <c r="O24" s="217"/>
      <c r="P24" s="218"/>
      <c r="Q24" s="219"/>
    </row>
    <row r="25" spans="4:17" x14ac:dyDescent="0.25">
      <c r="D25" s="216"/>
      <c r="E25" s="217"/>
      <c r="F25" s="218"/>
      <c r="G25" s="219"/>
      <c r="I25" s="216">
        <v>22</v>
      </c>
      <c r="J25" s="217" t="s">
        <v>119</v>
      </c>
      <c r="K25" s="218"/>
      <c r="L25" s="219"/>
      <c r="N25" s="216"/>
      <c r="O25" s="217"/>
      <c r="P25" s="218"/>
      <c r="Q25" s="219"/>
    </row>
    <row r="26" spans="4:17" x14ac:dyDescent="0.25">
      <c r="D26" s="216"/>
      <c r="E26" s="217"/>
      <c r="F26" s="218"/>
      <c r="G26" s="219"/>
      <c r="I26" s="216">
        <v>23</v>
      </c>
      <c r="J26" s="220" t="s">
        <v>115</v>
      </c>
      <c r="K26" s="218"/>
      <c r="L26" s="219"/>
      <c r="N26" s="216"/>
      <c r="O26" s="217"/>
      <c r="P26" s="218"/>
      <c r="Q26" s="219"/>
    </row>
    <row r="27" spans="4:17" x14ac:dyDescent="0.25">
      <c r="D27" s="216"/>
      <c r="E27" s="217"/>
      <c r="F27" s="218"/>
      <c r="G27" s="219"/>
      <c r="I27" s="216">
        <v>24</v>
      </c>
      <c r="J27" s="217" t="s">
        <v>116</v>
      </c>
      <c r="K27" s="218"/>
      <c r="L27" s="219"/>
      <c r="N27" s="216"/>
      <c r="O27" s="217"/>
      <c r="P27" s="218"/>
      <c r="Q27" s="219"/>
    </row>
    <row r="28" spans="4:17" x14ac:dyDescent="0.25">
      <c r="D28" s="216"/>
      <c r="E28" s="217"/>
      <c r="F28" s="218"/>
      <c r="G28" s="219"/>
      <c r="I28" s="216">
        <v>25</v>
      </c>
      <c r="J28" s="217" t="s">
        <v>117</v>
      </c>
      <c r="K28" s="218"/>
      <c r="L28" s="219"/>
      <c r="N28" s="216"/>
      <c r="O28" s="217"/>
      <c r="P28" s="218"/>
      <c r="Q28" s="219"/>
    </row>
    <row r="29" spans="4:17" x14ac:dyDescent="0.25">
      <c r="D29" s="216"/>
      <c r="E29" s="217"/>
      <c r="F29" s="218"/>
      <c r="G29" s="219"/>
      <c r="I29" s="216">
        <v>26</v>
      </c>
      <c r="J29" s="217" t="s">
        <v>118</v>
      </c>
      <c r="K29" s="218"/>
      <c r="L29" s="219"/>
      <c r="N29" s="216"/>
      <c r="O29" s="217"/>
      <c r="P29" s="218"/>
      <c r="Q29" s="219"/>
    </row>
    <row r="30" spans="4:17" x14ac:dyDescent="0.25">
      <c r="D30" s="216"/>
      <c r="E30" s="217"/>
      <c r="F30" s="218"/>
      <c r="G30" s="219"/>
      <c r="I30" s="216">
        <v>27</v>
      </c>
      <c r="J30" s="217" t="s">
        <v>62</v>
      </c>
      <c r="K30" s="218"/>
      <c r="L30" s="219"/>
      <c r="N30" s="216"/>
      <c r="O30" s="217"/>
      <c r="P30" s="218"/>
      <c r="Q30" s="219"/>
    </row>
    <row r="31" spans="4:17" x14ac:dyDescent="0.25">
      <c r="D31" s="216"/>
      <c r="E31" s="217"/>
      <c r="F31" s="218"/>
      <c r="G31" s="219"/>
      <c r="I31" s="216">
        <v>28</v>
      </c>
      <c r="J31" s="217" t="s">
        <v>120</v>
      </c>
      <c r="K31" s="218"/>
      <c r="L31" s="219"/>
      <c r="N31" s="216"/>
      <c r="O31" s="217"/>
      <c r="P31" s="218"/>
      <c r="Q31" s="219"/>
    </row>
    <row r="32" spans="4:17" x14ac:dyDescent="0.25">
      <c r="D32" s="216"/>
      <c r="E32" s="217"/>
      <c r="F32" s="218"/>
      <c r="G32" s="219"/>
      <c r="I32" s="216">
        <v>29</v>
      </c>
      <c r="J32" s="217" t="s">
        <v>121</v>
      </c>
      <c r="K32" s="218"/>
      <c r="L32" s="219"/>
      <c r="N32" s="216"/>
      <c r="O32" s="217"/>
      <c r="P32" s="218"/>
      <c r="Q32" s="219"/>
    </row>
    <row r="33" spans="4:17" x14ac:dyDescent="0.25">
      <c r="D33" s="216"/>
      <c r="E33" s="217"/>
      <c r="F33" s="218"/>
      <c r="G33" s="219"/>
      <c r="I33" s="216"/>
      <c r="J33" s="217"/>
      <c r="K33" s="218"/>
      <c r="L33" s="219"/>
      <c r="N33" s="216"/>
      <c r="O33" s="217"/>
      <c r="P33" s="218"/>
      <c r="Q33" s="219"/>
    </row>
    <row r="34" spans="4:17" x14ac:dyDescent="0.25">
      <c r="D34" s="216"/>
      <c r="E34" s="217"/>
      <c r="F34" s="218"/>
      <c r="G34" s="219"/>
      <c r="I34" s="216"/>
      <c r="J34" s="217"/>
      <c r="K34" s="218"/>
      <c r="L34" s="219"/>
      <c r="N34" s="216"/>
      <c r="O34" s="217"/>
      <c r="P34" s="218"/>
      <c r="Q34" s="219"/>
    </row>
    <row r="35" spans="4:17" x14ac:dyDescent="0.25">
      <c r="D35" s="216"/>
      <c r="E35" s="221"/>
      <c r="F35" s="218"/>
      <c r="G35" s="219"/>
      <c r="I35" s="216"/>
      <c r="J35" s="221"/>
      <c r="K35" s="218"/>
      <c r="L35" s="219"/>
      <c r="N35" s="216"/>
      <c r="O35" s="221"/>
      <c r="P35" s="218"/>
      <c r="Q35" s="219"/>
    </row>
    <row r="36" spans="4:17" x14ac:dyDescent="0.25">
      <c r="D36" s="216"/>
      <c r="E36" s="217"/>
      <c r="F36" s="218"/>
      <c r="G36" s="219"/>
      <c r="I36" s="216"/>
      <c r="J36" s="217"/>
      <c r="K36" s="218"/>
      <c r="L36" s="219"/>
      <c r="N36" s="216"/>
      <c r="O36" s="217"/>
      <c r="P36" s="218"/>
      <c r="Q36" s="219"/>
    </row>
    <row r="37" spans="4:17" x14ac:dyDescent="0.25">
      <c r="D37" s="216"/>
      <c r="E37" s="217"/>
      <c r="F37" s="218"/>
      <c r="G37" s="219"/>
      <c r="I37" s="216"/>
      <c r="J37" s="217"/>
      <c r="K37" s="218"/>
      <c r="L37" s="219"/>
      <c r="N37" s="216"/>
      <c r="O37" s="217"/>
      <c r="P37" s="218"/>
      <c r="Q37" s="219"/>
    </row>
    <row r="38" spans="4:17" x14ac:dyDescent="0.25">
      <c r="D38" s="216"/>
      <c r="E38" s="217"/>
      <c r="F38" s="218"/>
      <c r="G38" s="219"/>
      <c r="I38" s="216"/>
      <c r="J38" s="217"/>
      <c r="K38" s="218"/>
      <c r="L38" s="219"/>
      <c r="N38" s="216"/>
      <c r="O38" s="217"/>
      <c r="P38" s="218"/>
      <c r="Q38" s="219"/>
    </row>
    <row r="39" spans="4:17" x14ac:dyDescent="0.25">
      <c r="D39" s="216"/>
      <c r="E39" s="217"/>
      <c r="F39" s="218"/>
      <c r="G39" s="219"/>
      <c r="I39" s="216"/>
      <c r="J39" s="217"/>
      <c r="K39" s="218"/>
      <c r="L39" s="219"/>
      <c r="N39" s="216"/>
      <c r="O39" s="217"/>
      <c r="P39" s="218"/>
      <c r="Q39" s="219"/>
    </row>
    <row r="40" spans="4:17" x14ac:dyDescent="0.25">
      <c r="D40" s="216"/>
      <c r="E40" s="217"/>
      <c r="F40" s="218"/>
      <c r="G40" s="219"/>
      <c r="I40" s="216"/>
      <c r="J40" s="217"/>
      <c r="K40" s="218"/>
      <c r="L40" s="219"/>
      <c r="N40" s="216"/>
      <c r="O40" s="217"/>
      <c r="P40" s="218"/>
      <c r="Q40" s="219"/>
    </row>
    <row r="41" spans="4:17" x14ac:dyDescent="0.25">
      <c r="D41" s="216"/>
      <c r="E41" s="217"/>
      <c r="F41" s="218"/>
      <c r="G41" s="219"/>
      <c r="I41" s="216"/>
      <c r="J41" s="217"/>
      <c r="K41" s="218"/>
      <c r="L41" s="219"/>
      <c r="N41" s="216"/>
      <c r="O41" s="217"/>
      <c r="P41" s="218"/>
      <c r="Q41" s="219"/>
    </row>
    <row r="42" spans="4:17" x14ac:dyDescent="0.25">
      <c r="D42" s="216"/>
      <c r="E42" s="217"/>
      <c r="F42" s="218"/>
      <c r="G42" s="219"/>
      <c r="I42" s="216"/>
      <c r="J42" s="217"/>
      <c r="K42" s="218"/>
      <c r="L42" s="219"/>
      <c r="N42" s="216"/>
      <c r="O42" s="217"/>
      <c r="P42" s="218"/>
      <c r="Q42" s="219"/>
    </row>
    <row r="43" spans="4:17" x14ac:dyDescent="0.25">
      <c r="D43" s="216"/>
      <c r="E43" s="221"/>
      <c r="F43" s="218"/>
      <c r="G43" s="219"/>
      <c r="I43" s="216"/>
      <c r="J43" s="221"/>
      <c r="K43" s="218"/>
      <c r="L43" s="219"/>
      <c r="N43" s="216"/>
      <c r="O43" s="221"/>
      <c r="P43" s="218"/>
      <c r="Q43" s="219"/>
    </row>
    <row r="44" spans="4:17" x14ac:dyDescent="0.25">
      <c r="D44" s="216"/>
      <c r="E44" s="217"/>
      <c r="F44" s="218"/>
      <c r="G44" s="219"/>
      <c r="I44" s="216"/>
      <c r="J44" s="217"/>
      <c r="K44" s="218"/>
      <c r="L44" s="219"/>
      <c r="N44" s="216"/>
      <c r="O44" s="217"/>
      <c r="P44" s="218"/>
      <c r="Q44" s="219"/>
    </row>
    <row r="45" spans="4:17" x14ac:dyDescent="0.25">
      <c r="D45" s="216"/>
      <c r="E45" s="217"/>
      <c r="F45" s="218"/>
      <c r="G45" s="219"/>
      <c r="I45" s="216"/>
      <c r="J45" s="217"/>
      <c r="K45" s="218"/>
      <c r="L45" s="219"/>
      <c r="N45" s="216"/>
      <c r="O45" s="217"/>
      <c r="P45" s="218"/>
      <c r="Q45" s="219"/>
    </row>
    <row r="46" spans="4:17" x14ac:dyDescent="0.25">
      <c r="D46" s="216"/>
      <c r="E46" s="217"/>
      <c r="F46" s="218"/>
      <c r="G46" s="219"/>
      <c r="I46" s="216"/>
      <c r="J46" s="217"/>
      <c r="K46" s="218"/>
      <c r="L46" s="219"/>
      <c r="N46" s="216"/>
      <c r="O46" s="217"/>
      <c r="P46" s="218"/>
      <c r="Q46" s="219"/>
    </row>
    <row r="47" spans="4:17" x14ac:dyDescent="0.25">
      <c r="D47" s="216"/>
      <c r="E47" s="217"/>
      <c r="F47" s="218"/>
      <c r="G47" s="219"/>
      <c r="I47" s="216"/>
      <c r="J47" s="217"/>
      <c r="K47" s="218"/>
      <c r="L47" s="219"/>
      <c r="N47" s="216"/>
      <c r="O47" s="217"/>
      <c r="P47" s="218"/>
      <c r="Q47" s="219"/>
    </row>
    <row r="48" spans="4:17" x14ac:dyDescent="0.25">
      <c r="D48" s="216"/>
      <c r="E48" s="217"/>
      <c r="F48" s="218"/>
      <c r="G48" s="219"/>
      <c r="I48" s="216"/>
      <c r="J48" s="217"/>
      <c r="K48" s="218"/>
      <c r="L48" s="219"/>
      <c r="N48" s="216"/>
      <c r="O48" s="217"/>
      <c r="P48" s="218"/>
      <c r="Q48" s="219"/>
    </row>
    <row r="49" spans="4:17" x14ac:dyDescent="0.25">
      <c r="D49" s="216"/>
      <c r="E49" s="217"/>
      <c r="F49" s="218"/>
      <c r="G49" s="219"/>
      <c r="I49" s="216"/>
      <c r="J49" s="217"/>
      <c r="K49" s="218"/>
      <c r="L49" s="219"/>
      <c r="N49" s="216"/>
      <c r="O49" s="217"/>
      <c r="P49" s="218"/>
      <c r="Q49" s="219"/>
    </row>
    <row r="50" spans="4:17" x14ac:dyDescent="0.25">
      <c r="D50" s="216"/>
      <c r="E50" s="217"/>
      <c r="F50" s="218"/>
      <c r="G50" s="219"/>
      <c r="I50" s="216"/>
      <c r="J50" s="217"/>
      <c r="K50" s="218"/>
      <c r="L50" s="219"/>
      <c r="N50" s="216"/>
      <c r="O50" s="217"/>
      <c r="P50" s="218"/>
      <c r="Q50" s="219"/>
    </row>
    <row r="51" spans="4:17" x14ac:dyDescent="0.25">
      <c r="D51" s="216"/>
      <c r="E51" s="221"/>
      <c r="F51" s="218"/>
      <c r="G51" s="219"/>
      <c r="I51" s="216"/>
      <c r="J51" s="221"/>
      <c r="K51" s="218"/>
      <c r="L51" s="219"/>
      <c r="N51" s="216"/>
      <c r="O51" s="221"/>
      <c r="P51" s="218"/>
      <c r="Q51" s="219"/>
    </row>
    <row r="52" spans="4:17" x14ac:dyDescent="0.25">
      <c r="D52" s="216"/>
      <c r="E52" s="217"/>
      <c r="F52" s="218"/>
      <c r="G52" s="219"/>
      <c r="I52" s="216"/>
      <c r="J52" s="217"/>
      <c r="K52" s="218"/>
      <c r="L52" s="219"/>
      <c r="N52" s="216"/>
      <c r="O52" s="217"/>
      <c r="P52" s="218"/>
      <c r="Q52" s="219"/>
    </row>
    <row r="53" spans="4:17" x14ac:dyDescent="0.25">
      <c r="D53" s="216"/>
      <c r="E53" s="217"/>
      <c r="F53" s="218"/>
      <c r="G53" s="219"/>
      <c r="I53" s="216"/>
      <c r="J53" s="217"/>
      <c r="K53" s="218"/>
      <c r="L53" s="219"/>
      <c r="N53" s="216"/>
      <c r="O53" s="217"/>
      <c r="P53" s="218"/>
      <c r="Q53" s="219"/>
    </row>
    <row r="54" spans="4:17" x14ac:dyDescent="0.25">
      <c r="D54" s="216"/>
      <c r="E54" s="217"/>
      <c r="F54" s="218"/>
      <c r="G54" s="219"/>
      <c r="I54" s="216"/>
      <c r="J54" s="217"/>
      <c r="K54" s="218"/>
      <c r="L54" s="219"/>
      <c r="N54" s="216"/>
      <c r="O54" s="217"/>
      <c r="P54" s="218"/>
      <c r="Q54" s="219"/>
    </row>
    <row r="55" spans="4:17" x14ac:dyDescent="0.25">
      <c r="D55" s="216"/>
      <c r="E55" s="217"/>
      <c r="F55" s="218"/>
      <c r="G55" s="219"/>
      <c r="I55" s="216"/>
      <c r="J55" s="217"/>
      <c r="K55" s="218"/>
      <c r="L55" s="219"/>
      <c r="N55" s="216"/>
      <c r="O55" s="217"/>
      <c r="P55" s="218"/>
      <c r="Q55" s="219"/>
    </row>
    <row r="56" spans="4:17" x14ac:dyDescent="0.25">
      <c r="D56" s="216"/>
      <c r="E56" s="217"/>
      <c r="F56" s="218"/>
      <c r="G56" s="219"/>
      <c r="I56" s="216"/>
      <c r="J56" s="217"/>
      <c r="K56" s="218"/>
      <c r="L56" s="219"/>
      <c r="N56" s="216"/>
      <c r="O56" s="217"/>
      <c r="P56" s="218"/>
      <c r="Q56" s="219"/>
    </row>
    <row r="57" spans="4:17" x14ac:dyDescent="0.25">
      <c r="D57" s="216"/>
      <c r="E57" s="217"/>
      <c r="F57" s="218"/>
      <c r="G57" s="219"/>
      <c r="I57" s="216"/>
      <c r="J57" s="217"/>
      <c r="K57" s="218"/>
      <c r="L57" s="219"/>
      <c r="N57" s="216"/>
      <c r="O57" s="217"/>
      <c r="P57" s="218"/>
      <c r="Q57" s="219"/>
    </row>
    <row r="58" spans="4:17" x14ac:dyDescent="0.25">
      <c r="D58" s="222"/>
      <c r="E58" s="12"/>
      <c r="F58" s="223"/>
      <c r="G58" s="224"/>
      <c r="I58" s="222"/>
      <c r="J58" s="12"/>
      <c r="K58" s="223"/>
      <c r="L58" s="224"/>
      <c r="N58" s="222"/>
      <c r="O58" s="12"/>
      <c r="P58" s="223"/>
      <c r="Q58" s="224"/>
    </row>
    <row r="59" spans="4:17" x14ac:dyDescent="0.25">
      <c r="G59" s="224"/>
      <c r="L59" s="224"/>
      <c r="Q59" s="224"/>
    </row>
    <row r="60" spans="4:17" x14ac:dyDescent="0.25">
      <c r="G60" s="224"/>
      <c r="L60" s="224"/>
      <c r="Q60" s="224"/>
    </row>
  </sheetData>
  <dataConsolidate/>
  <mergeCells count="4">
    <mergeCell ref="O1:Q1"/>
    <mergeCell ref="B2:B3"/>
    <mergeCell ref="E1:G1"/>
    <mergeCell ref="J1:L1"/>
  </mergeCells>
  <pageMargins left="0.7" right="0.7" top="0.78740157499999996" bottom="0.78740157499999996" header="0.3" footer="0.3"/>
  <pageSetup paperSize="9" orientation="portrait" r:id="rId1"/>
  <drawing r:id="rId2"/>
  <legacyDrawing r:id="rId3"/>
  <controls>
    <mc:AlternateContent xmlns:mc="http://schemas.openxmlformats.org/markup-compatibility/2006">
      <mc:Choice Requires="x14">
        <control shapeId="335010" r:id="rId4" name="onHoldEst1">
          <controlPr autoLine="0" r:id="rId5">
            <anchor moveWithCells="1">
              <from>
                <xdr:col>15</xdr:col>
                <xdr:colOff>219075</xdr:colOff>
                <xdr:row>3</xdr:row>
                <xdr:rowOff>28575</xdr:rowOff>
              </from>
              <to>
                <xdr:col>15</xdr:col>
                <xdr:colOff>514350</xdr:colOff>
                <xdr:row>4</xdr:row>
                <xdr:rowOff>28575</xdr:rowOff>
              </to>
            </anchor>
          </controlPr>
        </control>
      </mc:Choice>
      <mc:Fallback>
        <control shapeId="335010" r:id="rId4" name="onHoldEst1"/>
      </mc:Fallback>
    </mc:AlternateContent>
    <mc:AlternateContent xmlns:mc="http://schemas.openxmlformats.org/markup-compatibility/2006">
      <mc:Choice Requires="x14">
        <control shapeId="335009" r:id="rId6" name="onHoldEst54">
          <controlPr autoLine="0" r:id="rId7">
            <anchor moveWithCells="1">
              <from>
                <xdr:col>15</xdr:col>
                <xdr:colOff>276225</xdr:colOff>
                <xdr:row>56</xdr:row>
                <xdr:rowOff>28575</xdr:rowOff>
              </from>
              <to>
                <xdr:col>15</xdr:col>
                <xdr:colOff>561975</xdr:colOff>
                <xdr:row>57</xdr:row>
                <xdr:rowOff>28575</xdr:rowOff>
              </to>
            </anchor>
          </controlPr>
        </control>
      </mc:Choice>
      <mc:Fallback>
        <control shapeId="335009" r:id="rId6" name="onHoldEst54"/>
      </mc:Fallback>
    </mc:AlternateContent>
    <mc:AlternateContent xmlns:mc="http://schemas.openxmlformats.org/markup-compatibility/2006">
      <mc:Choice Requires="x14">
        <control shapeId="335008" r:id="rId8" name="onHoldEst53">
          <controlPr autoLine="0" r:id="rId7">
            <anchor moveWithCells="1">
              <from>
                <xdr:col>15</xdr:col>
                <xdr:colOff>276225</xdr:colOff>
                <xdr:row>55</xdr:row>
                <xdr:rowOff>9525</xdr:rowOff>
              </from>
              <to>
                <xdr:col>15</xdr:col>
                <xdr:colOff>561975</xdr:colOff>
                <xdr:row>56</xdr:row>
                <xdr:rowOff>9525</xdr:rowOff>
              </to>
            </anchor>
          </controlPr>
        </control>
      </mc:Choice>
      <mc:Fallback>
        <control shapeId="335008" r:id="rId8" name="onHoldEst53"/>
      </mc:Fallback>
    </mc:AlternateContent>
    <mc:AlternateContent xmlns:mc="http://schemas.openxmlformats.org/markup-compatibility/2006">
      <mc:Choice Requires="x14">
        <control shapeId="335007" r:id="rId9" name="onHoldEst52">
          <controlPr autoLine="0" r:id="rId7">
            <anchor moveWithCells="1">
              <from>
                <xdr:col>15</xdr:col>
                <xdr:colOff>276225</xdr:colOff>
                <xdr:row>54</xdr:row>
                <xdr:rowOff>0</xdr:rowOff>
              </from>
              <to>
                <xdr:col>15</xdr:col>
                <xdr:colOff>561975</xdr:colOff>
                <xdr:row>55</xdr:row>
                <xdr:rowOff>0</xdr:rowOff>
              </to>
            </anchor>
          </controlPr>
        </control>
      </mc:Choice>
      <mc:Fallback>
        <control shapeId="335007" r:id="rId9" name="onHoldEst52"/>
      </mc:Fallback>
    </mc:AlternateContent>
    <mc:AlternateContent xmlns:mc="http://schemas.openxmlformats.org/markup-compatibility/2006">
      <mc:Choice Requires="x14">
        <control shapeId="335006" r:id="rId10" name="onHoldEst51">
          <controlPr autoLine="0" r:id="rId7">
            <anchor moveWithCells="1">
              <from>
                <xdr:col>15</xdr:col>
                <xdr:colOff>276225</xdr:colOff>
                <xdr:row>53</xdr:row>
                <xdr:rowOff>0</xdr:rowOff>
              </from>
              <to>
                <xdr:col>15</xdr:col>
                <xdr:colOff>561975</xdr:colOff>
                <xdr:row>54</xdr:row>
                <xdr:rowOff>0</xdr:rowOff>
              </to>
            </anchor>
          </controlPr>
        </control>
      </mc:Choice>
      <mc:Fallback>
        <control shapeId="335006" r:id="rId10" name="onHoldEst51"/>
      </mc:Fallback>
    </mc:AlternateContent>
    <mc:AlternateContent xmlns:mc="http://schemas.openxmlformats.org/markup-compatibility/2006">
      <mc:Choice Requires="x14">
        <control shapeId="335005" r:id="rId11" name="onHoldEst50">
          <controlPr autoLine="0" r:id="rId7">
            <anchor moveWithCells="1">
              <from>
                <xdr:col>15</xdr:col>
                <xdr:colOff>276225</xdr:colOff>
                <xdr:row>52</xdr:row>
                <xdr:rowOff>9525</xdr:rowOff>
              </from>
              <to>
                <xdr:col>15</xdr:col>
                <xdr:colOff>561975</xdr:colOff>
                <xdr:row>53</xdr:row>
                <xdr:rowOff>9525</xdr:rowOff>
              </to>
            </anchor>
          </controlPr>
        </control>
      </mc:Choice>
      <mc:Fallback>
        <control shapeId="335005" r:id="rId11" name="onHoldEst50"/>
      </mc:Fallback>
    </mc:AlternateContent>
    <mc:AlternateContent xmlns:mc="http://schemas.openxmlformats.org/markup-compatibility/2006">
      <mc:Choice Requires="x14">
        <control shapeId="335004" r:id="rId12" name="onHoldEst49">
          <controlPr autoLine="0" r:id="rId7">
            <anchor moveWithCells="1">
              <from>
                <xdr:col>15</xdr:col>
                <xdr:colOff>266700</xdr:colOff>
                <xdr:row>50</xdr:row>
                <xdr:rowOff>171450</xdr:rowOff>
              </from>
              <to>
                <xdr:col>15</xdr:col>
                <xdr:colOff>552450</xdr:colOff>
                <xdr:row>51</xdr:row>
                <xdr:rowOff>171450</xdr:rowOff>
              </to>
            </anchor>
          </controlPr>
        </control>
      </mc:Choice>
      <mc:Fallback>
        <control shapeId="335004" r:id="rId12" name="onHoldEst49"/>
      </mc:Fallback>
    </mc:AlternateContent>
    <mc:AlternateContent xmlns:mc="http://schemas.openxmlformats.org/markup-compatibility/2006">
      <mc:Choice Requires="x14">
        <control shapeId="335003" r:id="rId13" name="onHoldEst48">
          <controlPr autoLine="0" r:id="rId7">
            <anchor moveWithCells="1">
              <from>
                <xdr:col>15</xdr:col>
                <xdr:colOff>266700</xdr:colOff>
                <xdr:row>50</xdr:row>
                <xdr:rowOff>0</xdr:rowOff>
              </from>
              <to>
                <xdr:col>15</xdr:col>
                <xdr:colOff>552450</xdr:colOff>
                <xdr:row>51</xdr:row>
                <xdr:rowOff>0</xdr:rowOff>
              </to>
            </anchor>
          </controlPr>
        </control>
      </mc:Choice>
      <mc:Fallback>
        <control shapeId="335003" r:id="rId13" name="onHoldEst48"/>
      </mc:Fallback>
    </mc:AlternateContent>
    <mc:AlternateContent xmlns:mc="http://schemas.openxmlformats.org/markup-compatibility/2006">
      <mc:Choice Requires="x14">
        <control shapeId="335002" r:id="rId14" name="onHoldEst47">
          <controlPr autoLine="0" r:id="rId7">
            <anchor moveWithCells="1">
              <from>
                <xdr:col>15</xdr:col>
                <xdr:colOff>266700</xdr:colOff>
                <xdr:row>49</xdr:row>
                <xdr:rowOff>0</xdr:rowOff>
              </from>
              <to>
                <xdr:col>15</xdr:col>
                <xdr:colOff>552450</xdr:colOff>
                <xdr:row>50</xdr:row>
                <xdr:rowOff>0</xdr:rowOff>
              </to>
            </anchor>
          </controlPr>
        </control>
      </mc:Choice>
      <mc:Fallback>
        <control shapeId="335002" r:id="rId14" name="onHoldEst47"/>
      </mc:Fallback>
    </mc:AlternateContent>
    <mc:AlternateContent xmlns:mc="http://schemas.openxmlformats.org/markup-compatibility/2006">
      <mc:Choice Requires="x14">
        <control shapeId="335001" r:id="rId15" name="onHoldEst46">
          <controlPr autoLine="0" r:id="rId7">
            <anchor moveWithCells="1">
              <from>
                <xdr:col>15</xdr:col>
                <xdr:colOff>266700</xdr:colOff>
                <xdr:row>48</xdr:row>
                <xdr:rowOff>0</xdr:rowOff>
              </from>
              <to>
                <xdr:col>15</xdr:col>
                <xdr:colOff>552450</xdr:colOff>
                <xdr:row>49</xdr:row>
                <xdr:rowOff>0</xdr:rowOff>
              </to>
            </anchor>
          </controlPr>
        </control>
      </mc:Choice>
      <mc:Fallback>
        <control shapeId="335001" r:id="rId15" name="onHoldEst46"/>
      </mc:Fallback>
    </mc:AlternateContent>
    <mc:AlternateContent xmlns:mc="http://schemas.openxmlformats.org/markup-compatibility/2006">
      <mc:Choice Requires="x14">
        <control shapeId="335000" r:id="rId16" name="onHoldEst45">
          <controlPr autoLine="0" r:id="rId7">
            <anchor moveWithCells="1">
              <from>
                <xdr:col>15</xdr:col>
                <xdr:colOff>276225</xdr:colOff>
                <xdr:row>47</xdr:row>
                <xdr:rowOff>9525</xdr:rowOff>
              </from>
              <to>
                <xdr:col>15</xdr:col>
                <xdr:colOff>561975</xdr:colOff>
                <xdr:row>48</xdr:row>
                <xdr:rowOff>9525</xdr:rowOff>
              </to>
            </anchor>
          </controlPr>
        </control>
      </mc:Choice>
      <mc:Fallback>
        <control shapeId="335000" r:id="rId16" name="onHoldEst45"/>
      </mc:Fallback>
    </mc:AlternateContent>
    <mc:AlternateContent xmlns:mc="http://schemas.openxmlformats.org/markup-compatibility/2006">
      <mc:Choice Requires="x14">
        <control shapeId="334999" r:id="rId17" name="onHoldEst44">
          <controlPr autoLine="0" r:id="rId7">
            <anchor moveWithCells="1">
              <from>
                <xdr:col>15</xdr:col>
                <xdr:colOff>285750</xdr:colOff>
                <xdr:row>46</xdr:row>
                <xdr:rowOff>0</xdr:rowOff>
              </from>
              <to>
                <xdr:col>15</xdr:col>
                <xdr:colOff>571500</xdr:colOff>
                <xdr:row>47</xdr:row>
                <xdr:rowOff>0</xdr:rowOff>
              </to>
            </anchor>
          </controlPr>
        </control>
      </mc:Choice>
      <mc:Fallback>
        <control shapeId="334999" r:id="rId17" name="onHoldEst44"/>
      </mc:Fallback>
    </mc:AlternateContent>
    <mc:AlternateContent xmlns:mc="http://schemas.openxmlformats.org/markup-compatibility/2006">
      <mc:Choice Requires="x14">
        <control shapeId="334998" r:id="rId18" name="onHoldEst43">
          <controlPr autoLine="0" r:id="rId7">
            <anchor moveWithCells="1">
              <from>
                <xdr:col>15</xdr:col>
                <xdr:colOff>285750</xdr:colOff>
                <xdr:row>45</xdr:row>
                <xdr:rowOff>19050</xdr:rowOff>
              </from>
              <to>
                <xdr:col>15</xdr:col>
                <xdr:colOff>571500</xdr:colOff>
                <xdr:row>46</xdr:row>
                <xdr:rowOff>19050</xdr:rowOff>
              </to>
            </anchor>
          </controlPr>
        </control>
      </mc:Choice>
      <mc:Fallback>
        <control shapeId="334998" r:id="rId18" name="onHoldEst43"/>
      </mc:Fallback>
    </mc:AlternateContent>
    <mc:AlternateContent xmlns:mc="http://schemas.openxmlformats.org/markup-compatibility/2006">
      <mc:Choice Requires="x14">
        <control shapeId="334997" r:id="rId19" name="onHoldEst42">
          <controlPr autoLine="0" r:id="rId7">
            <anchor moveWithCells="1">
              <from>
                <xdr:col>15</xdr:col>
                <xdr:colOff>285750</xdr:colOff>
                <xdr:row>44</xdr:row>
                <xdr:rowOff>9525</xdr:rowOff>
              </from>
              <to>
                <xdr:col>15</xdr:col>
                <xdr:colOff>571500</xdr:colOff>
                <xdr:row>45</xdr:row>
                <xdr:rowOff>9525</xdr:rowOff>
              </to>
            </anchor>
          </controlPr>
        </control>
      </mc:Choice>
      <mc:Fallback>
        <control shapeId="334997" r:id="rId19" name="onHoldEst42"/>
      </mc:Fallback>
    </mc:AlternateContent>
    <mc:AlternateContent xmlns:mc="http://schemas.openxmlformats.org/markup-compatibility/2006">
      <mc:Choice Requires="x14">
        <control shapeId="334996" r:id="rId20" name="onHoldEst41">
          <controlPr autoLine="0" r:id="rId7">
            <anchor moveWithCells="1">
              <from>
                <xdr:col>15</xdr:col>
                <xdr:colOff>285750</xdr:colOff>
                <xdr:row>43</xdr:row>
                <xdr:rowOff>9525</xdr:rowOff>
              </from>
              <to>
                <xdr:col>15</xdr:col>
                <xdr:colOff>571500</xdr:colOff>
                <xdr:row>44</xdr:row>
                <xdr:rowOff>9525</xdr:rowOff>
              </to>
            </anchor>
          </controlPr>
        </control>
      </mc:Choice>
      <mc:Fallback>
        <control shapeId="334996" r:id="rId20" name="onHoldEst41"/>
      </mc:Fallback>
    </mc:AlternateContent>
    <mc:AlternateContent xmlns:mc="http://schemas.openxmlformats.org/markup-compatibility/2006">
      <mc:Choice Requires="x14">
        <control shapeId="334995" r:id="rId21" name="onHoldEst40">
          <controlPr autoLine="0" r:id="rId7">
            <anchor moveWithCells="1">
              <from>
                <xdr:col>15</xdr:col>
                <xdr:colOff>285750</xdr:colOff>
                <xdr:row>42</xdr:row>
                <xdr:rowOff>19050</xdr:rowOff>
              </from>
              <to>
                <xdr:col>15</xdr:col>
                <xdr:colOff>571500</xdr:colOff>
                <xdr:row>43</xdr:row>
                <xdr:rowOff>19050</xdr:rowOff>
              </to>
            </anchor>
          </controlPr>
        </control>
      </mc:Choice>
      <mc:Fallback>
        <control shapeId="334995" r:id="rId21" name="onHoldEst40"/>
      </mc:Fallback>
    </mc:AlternateContent>
    <mc:AlternateContent xmlns:mc="http://schemas.openxmlformats.org/markup-compatibility/2006">
      <mc:Choice Requires="x14">
        <control shapeId="334994" r:id="rId22" name="onHoldEst39">
          <controlPr autoLine="0" r:id="rId7">
            <anchor moveWithCells="1">
              <from>
                <xdr:col>15</xdr:col>
                <xdr:colOff>285750</xdr:colOff>
                <xdr:row>41</xdr:row>
                <xdr:rowOff>28575</xdr:rowOff>
              </from>
              <to>
                <xdr:col>15</xdr:col>
                <xdr:colOff>571500</xdr:colOff>
                <xdr:row>42</xdr:row>
                <xdr:rowOff>28575</xdr:rowOff>
              </to>
            </anchor>
          </controlPr>
        </control>
      </mc:Choice>
      <mc:Fallback>
        <control shapeId="334994" r:id="rId22" name="onHoldEst39"/>
      </mc:Fallback>
    </mc:AlternateContent>
    <mc:AlternateContent xmlns:mc="http://schemas.openxmlformats.org/markup-compatibility/2006">
      <mc:Choice Requires="x14">
        <control shapeId="334993" r:id="rId23" name="onHoldEst38">
          <controlPr autoLine="0" r:id="rId7">
            <anchor moveWithCells="1">
              <from>
                <xdr:col>15</xdr:col>
                <xdr:colOff>285750</xdr:colOff>
                <xdr:row>40</xdr:row>
                <xdr:rowOff>38100</xdr:rowOff>
              </from>
              <to>
                <xdr:col>15</xdr:col>
                <xdr:colOff>571500</xdr:colOff>
                <xdr:row>41</xdr:row>
                <xdr:rowOff>38100</xdr:rowOff>
              </to>
            </anchor>
          </controlPr>
        </control>
      </mc:Choice>
      <mc:Fallback>
        <control shapeId="334993" r:id="rId23" name="onHoldEst38"/>
      </mc:Fallback>
    </mc:AlternateContent>
    <mc:AlternateContent xmlns:mc="http://schemas.openxmlformats.org/markup-compatibility/2006">
      <mc:Choice Requires="x14">
        <control shapeId="334992" r:id="rId24" name="onHoldEst37">
          <controlPr autoLine="0" r:id="rId7">
            <anchor moveWithCells="1">
              <from>
                <xdr:col>15</xdr:col>
                <xdr:colOff>285750</xdr:colOff>
                <xdr:row>39</xdr:row>
                <xdr:rowOff>38100</xdr:rowOff>
              </from>
              <to>
                <xdr:col>15</xdr:col>
                <xdr:colOff>571500</xdr:colOff>
                <xdr:row>40</xdr:row>
                <xdr:rowOff>38100</xdr:rowOff>
              </to>
            </anchor>
          </controlPr>
        </control>
      </mc:Choice>
      <mc:Fallback>
        <control shapeId="334992" r:id="rId24" name="onHoldEst37"/>
      </mc:Fallback>
    </mc:AlternateContent>
    <mc:AlternateContent xmlns:mc="http://schemas.openxmlformats.org/markup-compatibility/2006">
      <mc:Choice Requires="x14">
        <control shapeId="334991" r:id="rId25" name="CheckBox95">
          <controlPr autoLine="0" r:id="rId7">
            <anchor moveWithCells="1">
              <from>
                <xdr:col>15</xdr:col>
                <xdr:colOff>285750</xdr:colOff>
                <xdr:row>38</xdr:row>
                <xdr:rowOff>38100</xdr:rowOff>
              </from>
              <to>
                <xdr:col>15</xdr:col>
                <xdr:colOff>571500</xdr:colOff>
                <xdr:row>39</xdr:row>
                <xdr:rowOff>38100</xdr:rowOff>
              </to>
            </anchor>
          </controlPr>
        </control>
      </mc:Choice>
      <mc:Fallback>
        <control shapeId="334991" r:id="rId25" name="CheckBox95"/>
      </mc:Fallback>
    </mc:AlternateContent>
    <mc:AlternateContent xmlns:mc="http://schemas.openxmlformats.org/markup-compatibility/2006">
      <mc:Choice Requires="x14">
        <control shapeId="334990" r:id="rId26" name="onHoldEst35">
          <controlPr autoLine="0" r:id="rId7">
            <anchor moveWithCells="1">
              <from>
                <xdr:col>15</xdr:col>
                <xdr:colOff>285750</xdr:colOff>
                <xdr:row>37</xdr:row>
                <xdr:rowOff>28575</xdr:rowOff>
              </from>
              <to>
                <xdr:col>15</xdr:col>
                <xdr:colOff>571500</xdr:colOff>
                <xdr:row>38</xdr:row>
                <xdr:rowOff>28575</xdr:rowOff>
              </to>
            </anchor>
          </controlPr>
        </control>
      </mc:Choice>
      <mc:Fallback>
        <control shapeId="334990" r:id="rId26" name="onHoldEst35"/>
      </mc:Fallback>
    </mc:AlternateContent>
    <mc:AlternateContent xmlns:mc="http://schemas.openxmlformats.org/markup-compatibility/2006">
      <mc:Choice Requires="x14">
        <control shapeId="334989" r:id="rId27" name="onHoldEst34">
          <controlPr autoLine="0" r:id="rId7">
            <anchor moveWithCells="1">
              <from>
                <xdr:col>15</xdr:col>
                <xdr:colOff>285750</xdr:colOff>
                <xdr:row>36</xdr:row>
                <xdr:rowOff>19050</xdr:rowOff>
              </from>
              <to>
                <xdr:col>15</xdr:col>
                <xdr:colOff>571500</xdr:colOff>
                <xdr:row>37</xdr:row>
                <xdr:rowOff>19050</xdr:rowOff>
              </to>
            </anchor>
          </controlPr>
        </control>
      </mc:Choice>
      <mc:Fallback>
        <control shapeId="334989" r:id="rId27" name="onHoldEst34"/>
      </mc:Fallback>
    </mc:AlternateContent>
    <mc:AlternateContent xmlns:mc="http://schemas.openxmlformats.org/markup-compatibility/2006">
      <mc:Choice Requires="x14">
        <control shapeId="334988" r:id="rId28" name="onHoldEst33">
          <controlPr autoLine="0" r:id="rId7">
            <anchor moveWithCells="1">
              <from>
                <xdr:col>15</xdr:col>
                <xdr:colOff>285750</xdr:colOff>
                <xdr:row>35</xdr:row>
                <xdr:rowOff>38100</xdr:rowOff>
              </from>
              <to>
                <xdr:col>15</xdr:col>
                <xdr:colOff>571500</xdr:colOff>
                <xdr:row>36</xdr:row>
                <xdr:rowOff>38100</xdr:rowOff>
              </to>
            </anchor>
          </controlPr>
        </control>
      </mc:Choice>
      <mc:Fallback>
        <control shapeId="334988" r:id="rId28" name="onHoldEst33"/>
      </mc:Fallback>
    </mc:AlternateContent>
    <mc:AlternateContent xmlns:mc="http://schemas.openxmlformats.org/markup-compatibility/2006">
      <mc:Choice Requires="x14">
        <control shapeId="334987" r:id="rId29" name="CheckBox91">
          <controlPr autoLine="0" r:id="rId7">
            <anchor moveWithCells="1">
              <from>
                <xdr:col>15</xdr:col>
                <xdr:colOff>285750</xdr:colOff>
                <xdr:row>34</xdr:row>
                <xdr:rowOff>38100</xdr:rowOff>
              </from>
              <to>
                <xdr:col>15</xdr:col>
                <xdr:colOff>571500</xdr:colOff>
                <xdr:row>35</xdr:row>
                <xdr:rowOff>38100</xdr:rowOff>
              </to>
            </anchor>
          </controlPr>
        </control>
      </mc:Choice>
      <mc:Fallback>
        <control shapeId="334987" r:id="rId29" name="CheckBox91"/>
      </mc:Fallback>
    </mc:AlternateContent>
    <mc:AlternateContent xmlns:mc="http://schemas.openxmlformats.org/markup-compatibility/2006">
      <mc:Choice Requires="x14">
        <control shapeId="334986" r:id="rId30" name="onHoldEst31">
          <controlPr autoLine="0" r:id="rId7">
            <anchor moveWithCells="1">
              <from>
                <xdr:col>15</xdr:col>
                <xdr:colOff>285750</xdr:colOff>
                <xdr:row>33</xdr:row>
                <xdr:rowOff>38100</xdr:rowOff>
              </from>
              <to>
                <xdr:col>15</xdr:col>
                <xdr:colOff>571500</xdr:colOff>
                <xdr:row>34</xdr:row>
                <xdr:rowOff>38100</xdr:rowOff>
              </to>
            </anchor>
          </controlPr>
        </control>
      </mc:Choice>
      <mc:Fallback>
        <control shapeId="334986" r:id="rId30" name="onHoldEst31"/>
      </mc:Fallback>
    </mc:AlternateContent>
    <mc:AlternateContent xmlns:mc="http://schemas.openxmlformats.org/markup-compatibility/2006">
      <mc:Choice Requires="x14">
        <control shapeId="334985" r:id="rId31" name="onHoldEst30">
          <controlPr autoLine="0" r:id="rId7">
            <anchor moveWithCells="1">
              <from>
                <xdr:col>15</xdr:col>
                <xdr:colOff>285750</xdr:colOff>
                <xdr:row>32</xdr:row>
                <xdr:rowOff>19050</xdr:rowOff>
              </from>
              <to>
                <xdr:col>15</xdr:col>
                <xdr:colOff>571500</xdr:colOff>
                <xdr:row>33</xdr:row>
                <xdr:rowOff>19050</xdr:rowOff>
              </to>
            </anchor>
          </controlPr>
        </control>
      </mc:Choice>
      <mc:Fallback>
        <control shapeId="334985" r:id="rId31" name="onHoldEst30"/>
      </mc:Fallback>
    </mc:AlternateContent>
    <mc:AlternateContent xmlns:mc="http://schemas.openxmlformats.org/markup-compatibility/2006">
      <mc:Choice Requires="x14">
        <control shapeId="334984" r:id="rId32" name="onHoldEst29">
          <controlPr autoLine="0" r:id="rId7">
            <anchor moveWithCells="1">
              <from>
                <xdr:col>15</xdr:col>
                <xdr:colOff>285750</xdr:colOff>
                <xdr:row>31</xdr:row>
                <xdr:rowOff>19050</xdr:rowOff>
              </from>
              <to>
                <xdr:col>15</xdr:col>
                <xdr:colOff>571500</xdr:colOff>
                <xdr:row>32</xdr:row>
                <xdr:rowOff>19050</xdr:rowOff>
              </to>
            </anchor>
          </controlPr>
        </control>
      </mc:Choice>
      <mc:Fallback>
        <control shapeId="334984" r:id="rId32" name="onHoldEst29"/>
      </mc:Fallback>
    </mc:AlternateContent>
    <mc:AlternateContent xmlns:mc="http://schemas.openxmlformats.org/markup-compatibility/2006">
      <mc:Choice Requires="x14">
        <control shapeId="334983" r:id="rId33" name="onHoldEst28">
          <controlPr autoLine="0" r:id="rId7">
            <anchor moveWithCells="1">
              <from>
                <xdr:col>15</xdr:col>
                <xdr:colOff>285750</xdr:colOff>
                <xdr:row>30</xdr:row>
                <xdr:rowOff>19050</xdr:rowOff>
              </from>
              <to>
                <xdr:col>15</xdr:col>
                <xdr:colOff>571500</xdr:colOff>
                <xdr:row>31</xdr:row>
                <xdr:rowOff>19050</xdr:rowOff>
              </to>
            </anchor>
          </controlPr>
        </control>
      </mc:Choice>
      <mc:Fallback>
        <control shapeId="334983" r:id="rId33" name="onHoldEst28"/>
      </mc:Fallback>
    </mc:AlternateContent>
    <mc:AlternateContent xmlns:mc="http://schemas.openxmlformats.org/markup-compatibility/2006">
      <mc:Choice Requires="x14">
        <control shapeId="334982" r:id="rId34" name="onHoldEst27">
          <controlPr autoLine="0" r:id="rId7">
            <anchor moveWithCells="1">
              <from>
                <xdr:col>15</xdr:col>
                <xdr:colOff>285750</xdr:colOff>
                <xdr:row>29</xdr:row>
                <xdr:rowOff>19050</xdr:rowOff>
              </from>
              <to>
                <xdr:col>15</xdr:col>
                <xdr:colOff>571500</xdr:colOff>
                <xdr:row>30</xdr:row>
                <xdr:rowOff>19050</xdr:rowOff>
              </to>
            </anchor>
          </controlPr>
        </control>
      </mc:Choice>
      <mc:Fallback>
        <control shapeId="334982" r:id="rId34" name="onHoldEst27"/>
      </mc:Fallback>
    </mc:AlternateContent>
    <mc:AlternateContent xmlns:mc="http://schemas.openxmlformats.org/markup-compatibility/2006">
      <mc:Choice Requires="x14">
        <control shapeId="334981" r:id="rId35" name="onHoldEst26">
          <controlPr autoLine="0" r:id="rId7">
            <anchor moveWithCells="1">
              <from>
                <xdr:col>15</xdr:col>
                <xdr:colOff>285750</xdr:colOff>
                <xdr:row>28</xdr:row>
                <xdr:rowOff>38100</xdr:rowOff>
              </from>
              <to>
                <xdr:col>15</xdr:col>
                <xdr:colOff>571500</xdr:colOff>
                <xdr:row>29</xdr:row>
                <xdr:rowOff>38100</xdr:rowOff>
              </to>
            </anchor>
          </controlPr>
        </control>
      </mc:Choice>
      <mc:Fallback>
        <control shapeId="334981" r:id="rId35" name="onHoldEst26"/>
      </mc:Fallback>
    </mc:AlternateContent>
    <mc:AlternateContent xmlns:mc="http://schemas.openxmlformats.org/markup-compatibility/2006">
      <mc:Choice Requires="x14">
        <control shapeId="334980" r:id="rId36" name="onHoldEst25">
          <controlPr autoLine="0" r:id="rId7">
            <anchor moveWithCells="1">
              <from>
                <xdr:col>15</xdr:col>
                <xdr:colOff>285750</xdr:colOff>
                <xdr:row>27</xdr:row>
                <xdr:rowOff>57150</xdr:rowOff>
              </from>
              <to>
                <xdr:col>15</xdr:col>
                <xdr:colOff>571500</xdr:colOff>
                <xdr:row>28</xdr:row>
                <xdr:rowOff>57150</xdr:rowOff>
              </to>
            </anchor>
          </controlPr>
        </control>
      </mc:Choice>
      <mc:Fallback>
        <control shapeId="334980" r:id="rId36" name="onHoldEst25"/>
      </mc:Fallback>
    </mc:AlternateContent>
    <mc:AlternateContent xmlns:mc="http://schemas.openxmlformats.org/markup-compatibility/2006">
      <mc:Choice Requires="x14">
        <control shapeId="334979" r:id="rId37" name="onHoldEst24">
          <controlPr autoLine="0" r:id="rId7">
            <anchor moveWithCells="1">
              <from>
                <xdr:col>15</xdr:col>
                <xdr:colOff>276225</xdr:colOff>
                <xdr:row>26</xdr:row>
                <xdr:rowOff>38100</xdr:rowOff>
              </from>
              <to>
                <xdr:col>15</xdr:col>
                <xdr:colOff>561975</xdr:colOff>
                <xdr:row>27</xdr:row>
                <xdr:rowOff>38100</xdr:rowOff>
              </to>
            </anchor>
          </controlPr>
        </control>
      </mc:Choice>
      <mc:Fallback>
        <control shapeId="334979" r:id="rId37" name="onHoldEst24"/>
      </mc:Fallback>
    </mc:AlternateContent>
    <mc:AlternateContent xmlns:mc="http://schemas.openxmlformats.org/markup-compatibility/2006">
      <mc:Choice Requires="x14">
        <control shapeId="334978" r:id="rId38" name="onHoldEst23">
          <controlPr autoLine="0" r:id="rId7">
            <anchor moveWithCells="1">
              <from>
                <xdr:col>15</xdr:col>
                <xdr:colOff>276225</xdr:colOff>
                <xdr:row>25</xdr:row>
                <xdr:rowOff>47625</xdr:rowOff>
              </from>
              <to>
                <xdr:col>15</xdr:col>
                <xdr:colOff>561975</xdr:colOff>
                <xdr:row>26</xdr:row>
                <xdr:rowOff>47625</xdr:rowOff>
              </to>
            </anchor>
          </controlPr>
        </control>
      </mc:Choice>
      <mc:Fallback>
        <control shapeId="334978" r:id="rId38" name="onHoldEst23"/>
      </mc:Fallback>
    </mc:AlternateContent>
    <mc:AlternateContent xmlns:mc="http://schemas.openxmlformats.org/markup-compatibility/2006">
      <mc:Choice Requires="x14">
        <control shapeId="334977" r:id="rId39" name="onHoldEst22">
          <controlPr autoLine="0" r:id="rId7">
            <anchor moveWithCells="1">
              <from>
                <xdr:col>15</xdr:col>
                <xdr:colOff>276225</xdr:colOff>
                <xdr:row>24</xdr:row>
                <xdr:rowOff>47625</xdr:rowOff>
              </from>
              <to>
                <xdr:col>15</xdr:col>
                <xdr:colOff>561975</xdr:colOff>
                <xdr:row>25</xdr:row>
                <xdr:rowOff>47625</xdr:rowOff>
              </to>
            </anchor>
          </controlPr>
        </control>
      </mc:Choice>
      <mc:Fallback>
        <control shapeId="334977" r:id="rId39" name="onHoldEst22"/>
      </mc:Fallback>
    </mc:AlternateContent>
    <mc:AlternateContent xmlns:mc="http://schemas.openxmlformats.org/markup-compatibility/2006">
      <mc:Choice Requires="x14">
        <control shapeId="334976" r:id="rId40" name="onHoldEst21">
          <controlPr autoLine="0" r:id="rId7">
            <anchor moveWithCells="1">
              <from>
                <xdr:col>15</xdr:col>
                <xdr:colOff>266700</xdr:colOff>
                <xdr:row>23</xdr:row>
                <xdr:rowOff>28575</xdr:rowOff>
              </from>
              <to>
                <xdr:col>15</xdr:col>
                <xdr:colOff>552450</xdr:colOff>
                <xdr:row>24</xdr:row>
                <xdr:rowOff>28575</xdr:rowOff>
              </to>
            </anchor>
          </controlPr>
        </control>
      </mc:Choice>
      <mc:Fallback>
        <control shapeId="334976" r:id="rId40" name="onHoldEst21"/>
      </mc:Fallback>
    </mc:AlternateContent>
    <mc:AlternateContent xmlns:mc="http://schemas.openxmlformats.org/markup-compatibility/2006">
      <mc:Choice Requires="x14">
        <control shapeId="334975" r:id="rId41" name="onHoldEst20">
          <controlPr autoLine="0" r:id="rId7">
            <anchor moveWithCells="1">
              <from>
                <xdr:col>15</xdr:col>
                <xdr:colOff>266700</xdr:colOff>
                <xdr:row>22</xdr:row>
                <xdr:rowOff>19050</xdr:rowOff>
              </from>
              <to>
                <xdr:col>15</xdr:col>
                <xdr:colOff>552450</xdr:colOff>
                <xdr:row>23</xdr:row>
                <xdr:rowOff>19050</xdr:rowOff>
              </to>
            </anchor>
          </controlPr>
        </control>
      </mc:Choice>
      <mc:Fallback>
        <control shapeId="334975" r:id="rId41" name="onHoldEst20"/>
      </mc:Fallback>
    </mc:AlternateContent>
    <mc:AlternateContent xmlns:mc="http://schemas.openxmlformats.org/markup-compatibility/2006">
      <mc:Choice Requires="x14">
        <control shapeId="334974" r:id="rId42" name="onHoldEst19">
          <controlPr autoLine="0" r:id="rId7">
            <anchor moveWithCells="1">
              <from>
                <xdr:col>15</xdr:col>
                <xdr:colOff>266700</xdr:colOff>
                <xdr:row>21</xdr:row>
                <xdr:rowOff>38100</xdr:rowOff>
              </from>
              <to>
                <xdr:col>15</xdr:col>
                <xdr:colOff>552450</xdr:colOff>
                <xdr:row>22</xdr:row>
                <xdr:rowOff>38100</xdr:rowOff>
              </to>
            </anchor>
          </controlPr>
        </control>
      </mc:Choice>
      <mc:Fallback>
        <control shapeId="334974" r:id="rId42" name="onHoldEst19"/>
      </mc:Fallback>
    </mc:AlternateContent>
    <mc:AlternateContent xmlns:mc="http://schemas.openxmlformats.org/markup-compatibility/2006">
      <mc:Choice Requires="x14">
        <control shapeId="334973" r:id="rId43" name="onHoldEst18">
          <controlPr autoLine="0" r:id="rId7">
            <anchor moveWithCells="1">
              <from>
                <xdr:col>15</xdr:col>
                <xdr:colOff>266700</xdr:colOff>
                <xdr:row>20</xdr:row>
                <xdr:rowOff>38100</xdr:rowOff>
              </from>
              <to>
                <xdr:col>15</xdr:col>
                <xdr:colOff>552450</xdr:colOff>
                <xdr:row>21</xdr:row>
                <xdr:rowOff>38100</xdr:rowOff>
              </to>
            </anchor>
          </controlPr>
        </control>
      </mc:Choice>
      <mc:Fallback>
        <control shapeId="334973" r:id="rId43" name="onHoldEst18"/>
      </mc:Fallback>
    </mc:AlternateContent>
    <mc:AlternateContent xmlns:mc="http://schemas.openxmlformats.org/markup-compatibility/2006">
      <mc:Choice Requires="x14">
        <control shapeId="334972" r:id="rId44" name="onHoldEst17">
          <controlPr autoLine="0" r:id="rId7">
            <anchor moveWithCells="1">
              <from>
                <xdr:col>15</xdr:col>
                <xdr:colOff>266700</xdr:colOff>
                <xdr:row>19</xdr:row>
                <xdr:rowOff>47625</xdr:rowOff>
              </from>
              <to>
                <xdr:col>15</xdr:col>
                <xdr:colOff>552450</xdr:colOff>
                <xdr:row>20</xdr:row>
                <xdr:rowOff>47625</xdr:rowOff>
              </to>
            </anchor>
          </controlPr>
        </control>
      </mc:Choice>
      <mc:Fallback>
        <control shapeId="334972" r:id="rId44" name="onHoldEst17"/>
      </mc:Fallback>
    </mc:AlternateContent>
    <mc:AlternateContent xmlns:mc="http://schemas.openxmlformats.org/markup-compatibility/2006">
      <mc:Choice Requires="x14">
        <control shapeId="334971" r:id="rId45" name="onHoldEst16">
          <controlPr autoLine="0" r:id="rId7">
            <anchor moveWithCells="1">
              <from>
                <xdr:col>15</xdr:col>
                <xdr:colOff>266700</xdr:colOff>
                <xdr:row>18</xdr:row>
                <xdr:rowOff>38100</xdr:rowOff>
              </from>
              <to>
                <xdr:col>15</xdr:col>
                <xdr:colOff>552450</xdr:colOff>
                <xdr:row>19</xdr:row>
                <xdr:rowOff>38100</xdr:rowOff>
              </to>
            </anchor>
          </controlPr>
        </control>
      </mc:Choice>
      <mc:Fallback>
        <control shapeId="334971" r:id="rId45" name="onHoldEst16"/>
      </mc:Fallback>
    </mc:AlternateContent>
    <mc:AlternateContent xmlns:mc="http://schemas.openxmlformats.org/markup-compatibility/2006">
      <mc:Choice Requires="x14">
        <control shapeId="334970" r:id="rId46" name="onHoldEst15">
          <controlPr autoLine="0" r:id="rId7">
            <anchor moveWithCells="1">
              <from>
                <xdr:col>15</xdr:col>
                <xdr:colOff>257175</xdr:colOff>
                <xdr:row>17</xdr:row>
                <xdr:rowOff>28575</xdr:rowOff>
              </from>
              <to>
                <xdr:col>15</xdr:col>
                <xdr:colOff>542925</xdr:colOff>
                <xdr:row>18</xdr:row>
                <xdr:rowOff>28575</xdr:rowOff>
              </to>
            </anchor>
          </controlPr>
        </control>
      </mc:Choice>
      <mc:Fallback>
        <control shapeId="334970" r:id="rId46" name="onHoldEst15"/>
      </mc:Fallback>
    </mc:AlternateContent>
    <mc:AlternateContent xmlns:mc="http://schemas.openxmlformats.org/markup-compatibility/2006">
      <mc:Choice Requires="x14">
        <control shapeId="334969" r:id="rId47" name="onHoldEst14">
          <controlPr autoLine="0" r:id="rId7">
            <anchor moveWithCells="1">
              <from>
                <xdr:col>15</xdr:col>
                <xdr:colOff>257175</xdr:colOff>
                <xdr:row>16</xdr:row>
                <xdr:rowOff>28575</xdr:rowOff>
              </from>
              <to>
                <xdr:col>15</xdr:col>
                <xdr:colOff>542925</xdr:colOff>
                <xdr:row>17</xdr:row>
                <xdr:rowOff>28575</xdr:rowOff>
              </to>
            </anchor>
          </controlPr>
        </control>
      </mc:Choice>
      <mc:Fallback>
        <control shapeId="334969" r:id="rId47" name="onHoldEst14"/>
      </mc:Fallback>
    </mc:AlternateContent>
    <mc:AlternateContent xmlns:mc="http://schemas.openxmlformats.org/markup-compatibility/2006">
      <mc:Choice Requires="x14">
        <control shapeId="334968" r:id="rId48" name="onHoldEst13">
          <controlPr autoLine="0" r:id="rId7">
            <anchor moveWithCells="1">
              <from>
                <xdr:col>15</xdr:col>
                <xdr:colOff>247650</xdr:colOff>
                <xdr:row>15</xdr:row>
                <xdr:rowOff>28575</xdr:rowOff>
              </from>
              <to>
                <xdr:col>15</xdr:col>
                <xdr:colOff>533400</xdr:colOff>
                <xdr:row>16</xdr:row>
                <xdr:rowOff>28575</xdr:rowOff>
              </to>
            </anchor>
          </controlPr>
        </control>
      </mc:Choice>
      <mc:Fallback>
        <control shapeId="334968" r:id="rId48" name="onHoldEst13"/>
      </mc:Fallback>
    </mc:AlternateContent>
    <mc:AlternateContent xmlns:mc="http://schemas.openxmlformats.org/markup-compatibility/2006">
      <mc:Choice Requires="x14">
        <control shapeId="334967" r:id="rId49" name="onHoldEst12">
          <controlPr autoLine="0" r:id="rId7">
            <anchor moveWithCells="1">
              <from>
                <xdr:col>15</xdr:col>
                <xdr:colOff>247650</xdr:colOff>
                <xdr:row>14</xdr:row>
                <xdr:rowOff>19050</xdr:rowOff>
              </from>
              <to>
                <xdr:col>15</xdr:col>
                <xdr:colOff>533400</xdr:colOff>
                <xdr:row>15</xdr:row>
                <xdr:rowOff>19050</xdr:rowOff>
              </to>
            </anchor>
          </controlPr>
        </control>
      </mc:Choice>
      <mc:Fallback>
        <control shapeId="334967" r:id="rId49" name="onHoldEst12"/>
      </mc:Fallback>
    </mc:AlternateContent>
    <mc:AlternateContent xmlns:mc="http://schemas.openxmlformats.org/markup-compatibility/2006">
      <mc:Choice Requires="x14">
        <control shapeId="334966" r:id="rId50" name="onHoldEst6">
          <controlPr autoLine="0" r:id="rId7">
            <anchor moveWithCells="1">
              <from>
                <xdr:col>15</xdr:col>
                <xdr:colOff>238125</xdr:colOff>
                <xdr:row>8</xdr:row>
                <xdr:rowOff>0</xdr:rowOff>
              </from>
              <to>
                <xdr:col>15</xdr:col>
                <xdr:colOff>523875</xdr:colOff>
                <xdr:row>9</xdr:row>
                <xdr:rowOff>0</xdr:rowOff>
              </to>
            </anchor>
          </controlPr>
        </control>
      </mc:Choice>
      <mc:Fallback>
        <control shapeId="334966" r:id="rId50" name="onHoldEst6"/>
      </mc:Fallback>
    </mc:AlternateContent>
    <mc:AlternateContent xmlns:mc="http://schemas.openxmlformats.org/markup-compatibility/2006">
      <mc:Choice Requires="x14">
        <control shapeId="334965" r:id="rId51" name="onHoldEst9">
          <controlPr autoLine="0" r:id="rId7">
            <anchor moveWithCells="1">
              <from>
                <xdr:col>15</xdr:col>
                <xdr:colOff>238125</xdr:colOff>
                <xdr:row>11</xdr:row>
                <xdr:rowOff>38100</xdr:rowOff>
              </from>
              <to>
                <xdr:col>15</xdr:col>
                <xdr:colOff>523875</xdr:colOff>
                <xdr:row>12</xdr:row>
                <xdr:rowOff>38100</xdr:rowOff>
              </to>
            </anchor>
          </controlPr>
        </control>
      </mc:Choice>
      <mc:Fallback>
        <control shapeId="334965" r:id="rId51" name="onHoldEst9"/>
      </mc:Fallback>
    </mc:AlternateContent>
    <mc:AlternateContent xmlns:mc="http://schemas.openxmlformats.org/markup-compatibility/2006">
      <mc:Choice Requires="x14">
        <control shapeId="334964" r:id="rId52" name="onHoldEst11">
          <controlPr autoLine="0" r:id="rId7">
            <anchor moveWithCells="1">
              <from>
                <xdr:col>15</xdr:col>
                <xdr:colOff>238125</xdr:colOff>
                <xdr:row>13</xdr:row>
                <xdr:rowOff>0</xdr:rowOff>
              </from>
              <to>
                <xdr:col>15</xdr:col>
                <xdr:colOff>523875</xdr:colOff>
                <xdr:row>14</xdr:row>
                <xdr:rowOff>0</xdr:rowOff>
              </to>
            </anchor>
          </controlPr>
        </control>
      </mc:Choice>
      <mc:Fallback>
        <control shapeId="334964" r:id="rId52" name="onHoldEst11"/>
      </mc:Fallback>
    </mc:AlternateContent>
    <mc:AlternateContent xmlns:mc="http://schemas.openxmlformats.org/markup-compatibility/2006">
      <mc:Choice Requires="x14">
        <control shapeId="334963" r:id="rId53" name="onHoldEst10">
          <controlPr autoLine="0" r:id="rId7">
            <anchor moveWithCells="1">
              <from>
                <xdr:col>15</xdr:col>
                <xdr:colOff>238125</xdr:colOff>
                <xdr:row>12</xdr:row>
                <xdr:rowOff>28575</xdr:rowOff>
              </from>
              <to>
                <xdr:col>15</xdr:col>
                <xdr:colOff>523875</xdr:colOff>
                <xdr:row>13</xdr:row>
                <xdr:rowOff>28575</xdr:rowOff>
              </to>
            </anchor>
          </controlPr>
        </control>
      </mc:Choice>
      <mc:Fallback>
        <control shapeId="334963" r:id="rId53" name="onHoldEst10"/>
      </mc:Fallback>
    </mc:AlternateContent>
    <mc:AlternateContent xmlns:mc="http://schemas.openxmlformats.org/markup-compatibility/2006">
      <mc:Choice Requires="x14">
        <control shapeId="334962" r:id="rId54" name="onHoldEst8">
          <controlPr autoLine="0" r:id="rId7">
            <anchor moveWithCells="1">
              <from>
                <xdr:col>15</xdr:col>
                <xdr:colOff>238125</xdr:colOff>
                <xdr:row>10</xdr:row>
                <xdr:rowOff>28575</xdr:rowOff>
              </from>
              <to>
                <xdr:col>15</xdr:col>
                <xdr:colOff>523875</xdr:colOff>
                <xdr:row>11</xdr:row>
                <xdr:rowOff>28575</xdr:rowOff>
              </to>
            </anchor>
          </controlPr>
        </control>
      </mc:Choice>
      <mc:Fallback>
        <control shapeId="334962" r:id="rId54" name="onHoldEst8"/>
      </mc:Fallback>
    </mc:AlternateContent>
    <mc:AlternateContent xmlns:mc="http://schemas.openxmlformats.org/markup-compatibility/2006">
      <mc:Choice Requires="x14">
        <control shapeId="334961" r:id="rId55" name="onHoldEst7">
          <controlPr autoLine="0" r:id="rId7">
            <anchor moveWithCells="1">
              <from>
                <xdr:col>15</xdr:col>
                <xdr:colOff>238125</xdr:colOff>
                <xdr:row>9</xdr:row>
                <xdr:rowOff>9525</xdr:rowOff>
              </from>
              <to>
                <xdr:col>15</xdr:col>
                <xdr:colOff>523875</xdr:colOff>
                <xdr:row>10</xdr:row>
                <xdr:rowOff>9525</xdr:rowOff>
              </to>
            </anchor>
          </controlPr>
        </control>
      </mc:Choice>
      <mc:Fallback>
        <control shapeId="334961" r:id="rId55" name="onHoldEst7"/>
      </mc:Fallback>
    </mc:AlternateContent>
    <mc:AlternateContent xmlns:mc="http://schemas.openxmlformats.org/markup-compatibility/2006">
      <mc:Choice Requires="x14">
        <control shapeId="334960" r:id="rId56" name="onHoldEst5">
          <controlPr autoLine="0" r:id="rId7">
            <anchor moveWithCells="1">
              <from>
                <xdr:col>15</xdr:col>
                <xdr:colOff>238125</xdr:colOff>
                <xdr:row>7</xdr:row>
                <xdr:rowOff>9525</xdr:rowOff>
              </from>
              <to>
                <xdr:col>15</xdr:col>
                <xdr:colOff>523875</xdr:colOff>
                <xdr:row>8</xdr:row>
                <xdr:rowOff>9525</xdr:rowOff>
              </to>
            </anchor>
          </controlPr>
        </control>
      </mc:Choice>
      <mc:Fallback>
        <control shapeId="334960" r:id="rId56" name="onHoldEst5"/>
      </mc:Fallback>
    </mc:AlternateContent>
    <mc:AlternateContent xmlns:mc="http://schemas.openxmlformats.org/markup-compatibility/2006">
      <mc:Choice Requires="x14">
        <control shapeId="334959" r:id="rId57" name="onHoldEst4">
          <controlPr autoLine="0" r:id="rId58">
            <anchor moveWithCells="1">
              <from>
                <xdr:col>15</xdr:col>
                <xdr:colOff>238125</xdr:colOff>
                <xdr:row>6</xdr:row>
                <xdr:rowOff>238125</xdr:rowOff>
              </from>
              <to>
                <xdr:col>15</xdr:col>
                <xdr:colOff>523875</xdr:colOff>
                <xdr:row>7</xdr:row>
                <xdr:rowOff>47625</xdr:rowOff>
              </to>
            </anchor>
          </controlPr>
        </control>
      </mc:Choice>
      <mc:Fallback>
        <control shapeId="334959" r:id="rId57" name="onHoldEst4"/>
      </mc:Fallback>
    </mc:AlternateContent>
    <mc:AlternateContent xmlns:mc="http://schemas.openxmlformats.org/markup-compatibility/2006">
      <mc:Choice Requires="x14">
        <control shapeId="334958" r:id="rId59" name="onHoldEst3">
          <controlPr autoLine="0" r:id="rId58">
            <anchor moveWithCells="1">
              <from>
                <xdr:col>15</xdr:col>
                <xdr:colOff>228600</xdr:colOff>
                <xdr:row>5</xdr:row>
                <xdr:rowOff>257175</xdr:rowOff>
              </from>
              <to>
                <xdr:col>15</xdr:col>
                <xdr:colOff>514350</xdr:colOff>
                <xdr:row>6</xdr:row>
                <xdr:rowOff>66675</xdr:rowOff>
              </to>
            </anchor>
          </controlPr>
        </control>
      </mc:Choice>
      <mc:Fallback>
        <control shapeId="334958" r:id="rId59" name="onHoldEst3"/>
      </mc:Fallback>
    </mc:AlternateContent>
    <mc:AlternateContent xmlns:mc="http://schemas.openxmlformats.org/markup-compatibility/2006">
      <mc:Choice Requires="x14">
        <control shapeId="334957" r:id="rId60" name="onHoldEst2">
          <controlPr autoLine="0" r:id="rId5">
            <anchor moveWithCells="1">
              <from>
                <xdr:col>15</xdr:col>
                <xdr:colOff>219075</xdr:colOff>
                <xdr:row>4</xdr:row>
                <xdr:rowOff>38100</xdr:rowOff>
              </from>
              <to>
                <xdr:col>15</xdr:col>
                <xdr:colOff>514350</xdr:colOff>
                <xdr:row>5</xdr:row>
                <xdr:rowOff>38100</xdr:rowOff>
              </to>
            </anchor>
          </controlPr>
        </control>
      </mc:Choice>
      <mc:Fallback>
        <control shapeId="334957" r:id="rId60" name="onHoldEst2"/>
      </mc:Fallback>
    </mc:AlternateContent>
    <mc:AlternateContent xmlns:mc="http://schemas.openxmlformats.org/markup-compatibility/2006">
      <mc:Choice Requires="x14">
        <control shapeId="334956" r:id="rId61" name="onHoldInda1">
          <controlPr autoLine="0" r:id="rId5">
            <anchor moveWithCells="1">
              <from>
                <xdr:col>10</xdr:col>
                <xdr:colOff>219075</xdr:colOff>
                <xdr:row>3</xdr:row>
                <xdr:rowOff>28575</xdr:rowOff>
              </from>
              <to>
                <xdr:col>10</xdr:col>
                <xdr:colOff>514350</xdr:colOff>
                <xdr:row>4</xdr:row>
                <xdr:rowOff>28575</xdr:rowOff>
              </to>
            </anchor>
          </controlPr>
        </control>
      </mc:Choice>
      <mc:Fallback>
        <control shapeId="334956" r:id="rId61" name="onHoldInda1"/>
      </mc:Fallback>
    </mc:AlternateContent>
    <mc:AlternateContent xmlns:mc="http://schemas.openxmlformats.org/markup-compatibility/2006">
      <mc:Choice Requires="x14">
        <control shapeId="334955" r:id="rId62" name="onHoldInda54">
          <controlPr autoLine="0" r:id="rId7">
            <anchor moveWithCells="1">
              <from>
                <xdr:col>10</xdr:col>
                <xdr:colOff>276225</xdr:colOff>
                <xdr:row>56</xdr:row>
                <xdr:rowOff>28575</xdr:rowOff>
              </from>
              <to>
                <xdr:col>10</xdr:col>
                <xdr:colOff>561975</xdr:colOff>
                <xdr:row>57</xdr:row>
                <xdr:rowOff>28575</xdr:rowOff>
              </to>
            </anchor>
          </controlPr>
        </control>
      </mc:Choice>
      <mc:Fallback>
        <control shapeId="334955" r:id="rId62" name="onHoldInda54"/>
      </mc:Fallback>
    </mc:AlternateContent>
    <mc:AlternateContent xmlns:mc="http://schemas.openxmlformats.org/markup-compatibility/2006">
      <mc:Choice Requires="x14">
        <control shapeId="334954" r:id="rId63" name="onHoldInda53">
          <controlPr autoLine="0" r:id="rId7">
            <anchor moveWithCells="1">
              <from>
                <xdr:col>10</xdr:col>
                <xdr:colOff>276225</xdr:colOff>
                <xdr:row>55</xdr:row>
                <xdr:rowOff>9525</xdr:rowOff>
              </from>
              <to>
                <xdr:col>10</xdr:col>
                <xdr:colOff>561975</xdr:colOff>
                <xdr:row>56</xdr:row>
                <xdr:rowOff>9525</xdr:rowOff>
              </to>
            </anchor>
          </controlPr>
        </control>
      </mc:Choice>
      <mc:Fallback>
        <control shapeId="334954" r:id="rId63" name="onHoldInda53"/>
      </mc:Fallback>
    </mc:AlternateContent>
    <mc:AlternateContent xmlns:mc="http://schemas.openxmlformats.org/markup-compatibility/2006">
      <mc:Choice Requires="x14">
        <control shapeId="334953" r:id="rId64" name="onHoldInda52">
          <controlPr autoLine="0" r:id="rId7">
            <anchor moveWithCells="1">
              <from>
                <xdr:col>10</xdr:col>
                <xdr:colOff>276225</xdr:colOff>
                <xdr:row>54</xdr:row>
                <xdr:rowOff>0</xdr:rowOff>
              </from>
              <to>
                <xdr:col>10</xdr:col>
                <xdr:colOff>561975</xdr:colOff>
                <xdr:row>55</xdr:row>
                <xdr:rowOff>0</xdr:rowOff>
              </to>
            </anchor>
          </controlPr>
        </control>
      </mc:Choice>
      <mc:Fallback>
        <control shapeId="334953" r:id="rId64" name="onHoldInda52"/>
      </mc:Fallback>
    </mc:AlternateContent>
    <mc:AlternateContent xmlns:mc="http://schemas.openxmlformats.org/markup-compatibility/2006">
      <mc:Choice Requires="x14">
        <control shapeId="334952" r:id="rId65" name="onHoldInda51">
          <controlPr autoLine="0" r:id="rId7">
            <anchor moveWithCells="1">
              <from>
                <xdr:col>10</xdr:col>
                <xdr:colOff>276225</xdr:colOff>
                <xdr:row>53</xdr:row>
                <xdr:rowOff>0</xdr:rowOff>
              </from>
              <to>
                <xdr:col>10</xdr:col>
                <xdr:colOff>561975</xdr:colOff>
                <xdr:row>54</xdr:row>
                <xdr:rowOff>0</xdr:rowOff>
              </to>
            </anchor>
          </controlPr>
        </control>
      </mc:Choice>
      <mc:Fallback>
        <control shapeId="334952" r:id="rId65" name="onHoldInda51"/>
      </mc:Fallback>
    </mc:AlternateContent>
    <mc:AlternateContent xmlns:mc="http://schemas.openxmlformats.org/markup-compatibility/2006">
      <mc:Choice Requires="x14">
        <control shapeId="334951" r:id="rId66" name="onHoldInda50">
          <controlPr autoLine="0" r:id="rId7">
            <anchor moveWithCells="1">
              <from>
                <xdr:col>10</xdr:col>
                <xdr:colOff>276225</xdr:colOff>
                <xdr:row>52</xdr:row>
                <xdr:rowOff>9525</xdr:rowOff>
              </from>
              <to>
                <xdr:col>10</xdr:col>
                <xdr:colOff>561975</xdr:colOff>
                <xdr:row>53</xdr:row>
                <xdr:rowOff>9525</xdr:rowOff>
              </to>
            </anchor>
          </controlPr>
        </control>
      </mc:Choice>
      <mc:Fallback>
        <control shapeId="334951" r:id="rId66" name="onHoldInda50"/>
      </mc:Fallback>
    </mc:AlternateContent>
    <mc:AlternateContent xmlns:mc="http://schemas.openxmlformats.org/markup-compatibility/2006">
      <mc:Choice Requires="x14">
        <control shapeId="334950" r:id="rId67" name="onHoldInda49">
          <controlPr autoLine="0" r:id="rId7">
            <anchor moveWithCells="1">
              <from>
                <xdr:col>10</xdr:col>
                <xdr:colOff>266700</xdr:colOff>
                <xdr:row>50</xdr:row>
                <xdr:rowOff>171450</xdr:rowOff>
              </from>
              <to>
                <xdr:col>10</xdr:col>
                <xdr:colOff>552450</xdr:colOff>
                <xdr:row>51</xdr:row>
                <xdr:rowOff>171450</xdr:rowOff>
              </to>
            </anchor>
          </controlPr>
        </control>
      </mc:Choice>
      <mc:Fallback>
        <control shapeId="334950" r:id="rId67" name="onHoldInda49"/>
      </mc:Fallback>
    </mc:AlternateContent>
    <mc:AlternateContent xmlns:mc="http://schemas.openxmlformats.org/markup-compatibility/2006">
      <mc:Choice Requires="x14">
        <control shapeId="334949" r:id="rId68" name="onHoldInda48">
          <controlPr autoLine="0" r:id="rId7">
            <anchor moveWithCells="1">
              <from>
                <xdr:col>10</xdr:col>
                <xdr:colOff>266700</xdr:colOff>
                <xdr:row>50</xdr:row>
                <xdr:rowOff>0</xdr:rowOff>
              </from>
              <to>
                <xdr:col>10</xdr:col>
                <xdr:colOff>552450</xdr:colOff>
                <xdr:row>51</xdr:row>
                <xdr:rowOff>0</xdr:rowOff>
              </to>
            </anchor>
          </controlPr>
        </control>
      </mc:Choice>
      <mc:Fallback>
        <control shapeId="334949" r:id="rId68" name="onHoldInda48"/>
      </mc:Fallback>
    </mc:AlternateContent>
    <mc:AlternateContent xmlns:mc="http://schemas.openxmlformats.org/markup-compatibility/2006">
      <mc:Choice Requires="x14">
        <control shapeId="334948" r:id="rId69" name="onHoldInda47">
          <controlPr autoLine="0" r:id="rId7">
            <anchor moveWithCells="1">
              <from>
                <xdr:col>10</xdr:col>
                <xdr:colOff>266700</xdr:colOff>
                <xdr:row>49</xdr:row>
                <xdr:rowOff>0</xdr:rowOff>
              </from>
              <to>
                <xdr:col>10</xdr:col>
                <xdr:colOff>552450</xdr:colOff>
                <xdr:row>50</xdr:row>
                <xdr:rowOff>0</xdr:rowOff>
              </to>
            </anchor>
          </controlPr>
        </control>
      </mc:Choice>
      <mc:Fallback>
        <control shapeId="334948" r:id="rId69" name="onHoldInda47"/>
      </mc:Fallback>
    </mc:AlternateContent>
    <mc:AlternateContent xmlns:mc="http://schemas.openxmlformats.org/markup-compatibility/2006">
      <mc:Choice Requires="x14">
        <control shapeId="334947" r:id="rId70" name="onHoldInda46">
          <controlPr autoLine="0" r:id="rId7">
            <anchor moveWithCells="1">
              <from>
                <xdr:col>10</xdr:col>
                <xdr:colOff>266700</xdr:colOff>
                <xdr:row>48</xdr:row>
                <xdr:rowOff>0</xdr:rowOff>
              </from>
              <to>
                <xdr:col>10</xdr:col>
                <xdr:colOff>552450</xdr:colOff>
                <xdr:row>49</xdr:row>
                <xdr:rowOff>0</xdr:rowOff>
              </to>
            </anchor>
          </controlPr>
        </control>
      </mc:Choice>
      <mc:Fallback>
        <control shapeId="334947" r:id="rId70" name="onHoldInda46"/>
      </mc:Fallback>
    </mc:AlternateContent>
    <mc:AlternateContent xmlns:mc="http://schemas.openxmlformats.org/markup-compatibility/2006">
      <mc:Choice Requires="x14">
        <control shapeId="334946" r:id="rId71" name="onHoldInda45">
          <controlPr autoLine="0" r:id="rId7">
            <anchor moveWithCells="1">
              <from>
                <xdr:col>10</xdr:col>
                <xdr:colOff>276225</xdr:colOff>
                <xdr:row>47</xdr:row>
                <xdr:rowOff>9525</xdr:rowOff>
              </from>
              <to>
                <xdr:col>10</xdr:col>
                <xdr:colOff>561975</xdr:colOff>
                <xdr:row>48</xdr:row>
                <xdr:rowOff>9525</xdr:rowOff>
              </to>
            </anchor>
          </controlPr>
        </control>
      </mc:Choice>
      <mc:Fallback>
        <control shapeId="334946" r:id="rId71" name="onHoldInda45"/>
      </mc:Fallback>
    </mc:AlternateContent>
    <mc:AlternateContent xmlns:mc="http://schemas.openxmlformats.org/markup-compatibility/2006">
      <mc:Choice Requires="x14">
        <control shapeId="334945" r:id="rId72" name="onHoldInda44">
          <controlPr autoLine="0" r:id="rId7">
            <anchor moveWithCells="1">
              <from>
                <xdr:col>10</xdr:col>
                <xdr:colOff>285750</xdr:colOff>
                <xdr:row>46</xdr:row>
                <xdr:rowOff>0</xdr:rowOff>
              </from>
              <to>
                <xdr:col>10</xdr:col>
                <xdr:colOff>571500</xdr:colOff>
                <xdr:row>47</xdr:row>
                <xdr:rowOff>0</xdr:rowOff>
              </to>
            </anchor>
          </controlPr>
        </control>
      </mc:Choice>
      <mc:Fallback>
        <control shapeId="334945" r:id="rId72" name="onHoldInda44"/>
      </mc:Fallback>
    </mc:AlternateContent>
    <mc:AlternateContent xmlns:mc="http://schemas.openxmlformats.org/markup-compatibility/2006">
      <mc:Choice Requires="x14">
        <control shapeId="334944" r:id="rId73" name="onHoldInda43">
          <controlPr autoLine="0" r:id="rId7">
            <anchor moveWithCells="1">
              <from>
                <xdr:col>10</xdr:col>
                <xdr:colOff>285750</xdr:colOff>
                <xdr:row>45</xdr:row>
                <xdr:rowOff>19050</xdr:rowOff>
              </from>
              <to>
                <xdr:col>10</xdr:col>
                <xdr:colOff>571500</xdr:colOff>
                <xdr:row>46</xdr:row>
                <xdr:rowOff>19050</xdr:rowOff>
              </to>
            </anchor>
          </controlPr>
        </control>
      </mc:Choice>
      <mc:Fallback>
        <control shapeId="334944" r:id="rId73" name="onHoldInda43"/>
      </mc:Fallback>
    </mc:AlternateContent>
    <mc:AlternateContent xmlns:mc="http://schemas.openxmlformats.org/markup-compatibility/2006">
      <mc:Choice Requires="x14">
        <control shapeId="334943" r:id="rId74" name="onHoldInda42">
          <controlPr autoLine="0" r:id="rId7">
            <anchor moveWithCells="1">
              <from>
                <xdr:col>10</xdr:col>
                <xdr:colOff>285750</xdr:colOff>
                <xdr:row>44</xdr:row>
                <xdr:rowOff>9525</xdr:rowOff>
              </from>
              <to>
                <xdr:col>10</xdr:col>
                <xdr:colOff>571500</xdr:colOff>
                <xdr:row>45</xdr:row>
                <xdr:rowOff>9525</xdr:rowOff>
              </to>
            </anchor>
          </controlPr>
        </control>
      </mc:Choice>
      <mc:Fallback>
        <control shapeId="334943" r:id="rId74" name="onHoldInda42"/>
      </mc:Fallback>
    </mc:AlternateContent>
    <mc:AlternateContent xmlns:mc="http://schemas.openxmlformats.org/markup-compatibility/2006">
      <mc:Choice Requires="x14">
        <control shapeId="334942" r:id="rId75" name="onHoldInda41">
          <controlPr autoLine="0" r:id="rId7">
            <anchor moveWithCells="1">
              <from>
                <xdr:col>10</xdr:col>
                <xdr:colOff>285750</xdr:colOff>
                <xdr:row>43</xdr:row>
                <xdr:rowOff>9525</xdr:rowOff>
              </from>
              <to>
                <xdr:col>10</xdr:col>
                <xdr:colOff>571500</xdr:colOff>
                <xdr:row>44</xdr:row>
                <xdr:rowOff>9525</xdr:rowOff>
              </to>
            </anchor>
          </controlPr>
        </control>
      </mc:Choice>
      <mc:Fallback>
        <control shapeId="334942" r:id="rId75" name="onHoldInda41"/>
      </mc:Fallback>
    </mc:AlternateContent>
    <mc:AlternateContent xmlns:mc="http://schemas.openxmlformats.org/markup-compatibility/2006">
      <mc:Choice Requires="x14">
        <control shapeId="334941" r:id="rId76" name="onHoldInda40">
          <controlPr autoLine="0" r:id="rId7">
            <anchor moveWithCells="1">
              <from>
                <xdr:col>10</xdr:col>
                <xdr:colOff>285750</xdr:colOff>
                <xdr:row>42</xdr:row>
                <xdr:rowOff>19050</xdr:rowOff>
              </from>
              <to>
                <xdr:col>10</xdr:col>
                <xdr:colOff>571500</xdr:colOff>
                <xdr:row>43</xdr:row>
                <xdr:rowOff>19050</xdr:rowOff>
              </to>
            </anchor>
          </controlPr>
        </control>
      </mc:Choice>
      <mc:Fallback>
        <control shapeId="334941" r:id="rId76" name="onHoldInda40"/>
      </mc:Fallback>
    </mc:AlternateContent>
    <mc:AlternateContent xmlns:mc="http://schemas.openxmlformats.org/markup-compatibility/2006">
      <mc:Choice Requires="x14">
        <control shapeId="334940" r:id="rId77" name="onHoldInda39">
          <controlPr autoLine="0" r:id="rId7">
            <anchor moveWithCells="1">
              <from>
                <xdr:col>10</xdr:col>
                <xdr:colOff>285750</xdr:colOff>
                <xdr:row>41</xdr:row>
                <xdr:rowOff>28575</xdr:rowOff>
              </from>
              <to>
                <xdr:col>10</xdr:col>
                <xdr:colOff>571500</xdr:colOff>
                <xdr:row>42</xdr:row>
                <xdr:rowOff>28575</xdr:rowOff>
              </to>
            </anchor>
          </controlPr>
        </control>
      </mc:Choice>
      <mc:Fallback>
        <control shapeId="334940" r:id="rId77" name="onHoldInda39"/>
      </mc:Fallback>
    </mc:AlternateContent>
    <mc:AlternateContent xmlns:mc="http://schemas.openxmlformats.org/markup-compatibility/2006">
      <mc:Choice Requires="x14">
        <control shapeId="334939" r:id="rId78" name="onHoldInda38">
          <controlPr autoLine="0" r:id="rId7">
            <anchor moveWithCells="1">
              <from>
                <xdr:col>10</xdr:col>
                <xdr:colOff>285750</xdr:colOff>
                <xdr:row>40</xdr:row>
                <xdr:rowOff>38100</xdr:rowOff>
              </from>
              <to>
                <xdr:col>10</xdr:col>
                <xdr:colOff>571500</xdr:colOff>
                <xdr:row>41</xdr:row>
                <xdr:rowOff>38100</xdr:rowOff>
              </to>
            </anchor>
          </controlPr>
        </control>
      </mc:Choice>
      <mc:Fallback>
        <control shapeId="334939" r:id="rId78" name="onHoldInda38"/>
      </mc:Fallback>
    </mc:AlternateContent>
    <mc:AlternateContent xmlns:mc="http://schemas.openxmlformats.org/markup-compatibility/2006">
      <mc:Choice Requires="x14">
        <control shapeId="334938" r:id="rId79" name="onHoldInda37">
          <controlPr autoLine="0" r:id="rId7">
            <anchor moveWithCells="1">
              <from>
                <xdr:col>10</xdr:col>
                <xdr:colOff>285750</xdr:colOff>
                <xdr:row>39</xdr:row>
                <xdr:rowOff>38100</xdr:rowOff>
              </from>
              <to>
                <xdr:col>10</xdr:col>
                <xdr:colOff>571500</xdr:colOff>
                <xdr:row>40</xdr:row>
                <xdr:rowOff>38100</xdr:rowOff>
              </to>
            </anchor>
          </controlPr>
        </control>
      </mc:Choice>
      <mc:Fallback>
        <control shapeId="334938" r:id="rId79" name="onHoldInda37"/>
      </mc:Fallback>
    </mc:AlternateContent>
    <mc:AlternateContent xmlns:mc="http://schemas.openxmlformats.org/markup-compatibility/2006">
      <mc:Choice Requires="x14">
        <control shapeId="334937" r:id="rId80" name="onHoldInda36">
          <controlPr autoLine="0" r:id="rId7">
            <anchor moveWithCells="1">
              <from>
                <xdr:col>10</xdr:col>
                <xdr:colOff>285750</xdr:colOff>
                <xdr:row>38</xdr:row>
                <xdr:rowOff>38100</xdr:rowOff>
              </from>
              <to>
                <xdr:col>10</xdr:col>
                <xdr:colOff>571500</xdr:colOff>
                <xdr:row>39</xdr:row>
                <xdr:rowOff>38100</xdr:rowOff>
              </to>
            </anchor>
          </controlPr>
        </control>
      </mc:Choice>
      <mc:Fallback>
        <control shapeId="334937" r:id="rId80" name="onHoldInda36"/>
      </mc:Fallback>
    </mc:AlternateContent>
    <mc:AlternateContent xmlns:mc="http://schemas.openxmlformats.org/markup-compatibility/2006">
      <mc:Choice Requires="x14">
        <control shapeId="334936" r:id="rId81" name="onHoldInda35">
          <controlPr autoLine="0" r:id="rId7">
            <anchor moveWithCells="1">
              <from>
                <xdr:col>10</xdr:col>
                <xdr:colOff>285750</xdr:colOff>
                <xdr:row>37</xdr:row>
                <xdr:rowOff>47625</xdr:rowOff>
              </from>
              <to>
                <xdr:col>10</xdr:col>
                <xdr:colOff>571500</xdr:colOff>
                <xdr:row>38</xdr:row>
                <xdr:rowOff>47625</xdr:rowOff>
              </to>
            </anchor>
          </controlPr>
        </control>
      </mc:Choice>
      <mc:Fallback>
        <control shapeId="334936" r:id="rId81" name="onHoldInda35"/>
      </mc:Fallback>
    </mc:AlternateContent>
    <mc:AlternateContent xmlns:mc="http://schemas.openxmlformats.org/markup-compatibility/2006">
      <mc:Choice Requires="x14">
        <control shapeId="334935" r:id="rId82" name="onHoldInda34">
          <controlPr autoLine="0" r:id="rId7">
            <anchor moveWithCells="1">
              <from>
                <xdr:col>10</xdr:col>
                <xdr:colOff>285750</xdr:colOff>
                <xdr:row>36</xdr:row>
                <xdr:rowOff>47625</xdr:rowOff>
              </from>
              <to>
                <xdr:col>10</xdr:col>
                <xdr:colOff>571500</xdr:colOff>
                <xdr:row>37</xdr:row>
                <xdr:rowOff>47625</xdr:rowOff>
              </to>
            </anchor>
          </controlPr>
        </control>
      </mc:Choice>
      <mc:Fallback>
        <control shapeId="334935" r:id="rId82" name="onHoldInda34"/>
      </mc:Fallback>
    </mc:AlternateContent>
    <mc:AlternateContent xmlns:mc="http://schemas.openxmlformats.org/markup-compatibility/2006">
      <mc:Choice Requires="x14">
        <control shapeId="334934" r:id="rId83" name="onHoldInda33">
          <controlPr autoLine="0" r:id="rId7">
            <anchor moveWithCells="1">
              <from>
                <xdr:col>10</xdr:col>
                <xdr:colOff>285750</xdr:colOff>
                <xdr:row>35</xdr:row>
                <xdr:rowOff>38100</xdr:rowOff>
              </from>
              <to>
                <xdr:col>10</xdr:col>
                <xdr:colOff>571500</xdr:colOff>
                <xdr:row>36</xdr:row>
                <xdr:rowOff>38100</xdr:rowOff>
              </to>
            </anchor>
          </controlPr>
        </control>
      </mc:Choice>
      <mc:Fallback>
        <control shapeId="334934" r:id="rId83" name="onHoldInda33"/>
      </mc:Fallback>
    </mc:AlternateContent>
    <mc:AlternateContent xmlns:mc="http://schemas.openxmlformats.org/markup-compatibility/2006">
      <mc:Choice Requires="x14">
        <control shapeId="334933" r:id="rId84" name="onHoldInda32">
          <controlPr autoLine="0" r:id="rId7">
            <anchor moveWithCells="1">
              <from>
                <xdr:col>10</xdr:col>
                <xdr:colOff>285750</xdr:colOff>
                <xdr:row>34</xdr:row>
                <xdr:rowOff>38100</xdr:rowOff>
              </from>
              <to>
                <xdr:col>10</xdr:col>
                <xdr:colOff>571500</xdr:colOff>
                <xdr:row>35</xdr:row>
                <xdr:rowOff>38100</xdr:rowOff>
              </to>
            </anchor>
          </controlPr>
        </control>
      </mc:Choice>
      <mc:Fallback>
        <control shapeId="334933" r:id="rId84" name="onHoldInda32"/>
      </mc:Fallback>
    </mc:AlternateContent>
    <mc:AlternateContent xmlns:mc="http://schemas.openxmlformats.org/markup-compatibility/2006">
      <mc:Choice Requires="x14">
        <control shapeId="334932" r:id="rId85" name="onHoldInda31">
          <controlPr autoLine="0" r:id="rId7">
            <anchor moveWithCells="1">
              <from>
                <xdr:col>10</xdr:col>
                <xdr:colOff>285750</xdr:colOff>
                <xdr:row>33</xdr:row>
                <xdr:rowOff>38100</xdr:rowOff>
              </from>
              <to>
                <xdr:col>10</xdr:col>
                <xdr:colOff>571500</xdr:colOff>
                <xdr:row>34</xdr:row>
                <xdr:rowOff>38100</xdr:rowOff>
              </to>
            </anchor>
          </controlPr>
        </control>
      </mc:Choice>
      <mc:Fallback>
        <control shapeId="334932" r:id="rId85" name="onHoldInda31"/>
      </mc:Fallback>
    </mc:AlternateContent>
    <mc:AlternateContent xmlns:mc="http://schemas.openxmlformats.org/markup-compatibility/2006">
      <mc:Choice Requires="x14">
        <control shapeId="334931" r:id="rId86" name="onHoldInda30">
          <controlPr autoLine="0" r:id="rId7">
            <anchor moveWithCells="1">
              <from>
                <xdr:col>10</xdr:col>
                <xdr:colOff>285750</xdr:colOff>
                <xdr:row>32</xdr:row>
                <xdr:rowOff>19050</xdr:rowOff>
              </from>
              <to>
                <xdr:col>10</xdr:col>
                <xdr:colOff>571500</xdr:colOff>
                <xdr:row>33</xdr:row>
                <xdr:rowOff>19050</xdr:rowOff>
              </to>
            </anchor>
          </controlPr>
        </control>
      </mc:Choice>
      <mc:Fallback>
        <control shapeId="334931" r:id="rId86" name="onHoldInda30"/>
      </mc:Fallback>
    </mc:AlternateContent>
    <mc:AlternateContent xmlns:mc="http://schemas.openxmlformats.org/markup-compatibility/2006">
      <mc:Choice Requires="x14">
        <control shapeId="334930" r:id="rId87" name="onHoldInda29">
          <controlPr autoLine="0" r:id="rId7">
            <anchor moveWithCells="1">
              <from>
                <xdr:col>10</xdr:col>
                <xdr:colOff>285750</xdr:colOff>
                <xdr:row>31</xdr:row>
                <xdr:rowOff>19050</xdr:rowOff>
              </from>
              <to>
                <xdr:col>10</xdr:col>
                <xdr:colOff>571500</xdr:colOff>
                <xdr:row>32</xdr:row>
                <xdr:rowOff>19050</xdr:rowOff>
              </to>
            </anchor>
          </controlPr>
        </control>
      </mc:Choice>
      <mc:Fallback>
        <control shapeId="334930" r:id="rId87" name="onHoldInda29"/>
      </mc:Fallback>
    </mc:AlternateContent>
    <mc:AlternateContent xmlns:mc="http://schemas.openxmlformats.org/markup-compatibility/2006">
      <mc:Choice Requires="x14">
        <control shapeId="334929" r:id="rId88" name="onHoldInda28">
          <controlPr autoLine="0" r:id="rId7">
            <anchor moveWithCells="1">
              <from>
                <xdr:col>10</xdr:col>
                <xdr:colOff>285750</xdr:colOff>
                <xdr:row>30</xdr:row>
                <xdr:rowOff>19050</xdr:rowOff>
              </from>
              <to>
                <xdr:col>10</xdr:col>
                <xdr:colOff>571500</xdr:colOff>
                <xdr:row>31</xdr:row>
                <xdr:rowOff>19050</xdr:rowOff>
              </to>
            </anchor>
          </controlPr>
        </control>
      </mc:Choice>
      <mc:Fallback>
        <control shapeId="334929" r:id="rId88" name="onHoldInda28"/>
      </mc:Fallback>
    </mc:AlternateContent>
    <mc:AlternateContent xmlns:mc="http://schemas.openxmlformats.org/markup-compatibility/2006">
      <mc:Choice Requires="x14">
        <control shapeId="334928" r:id="rId89" name="onHoldInda27">
          <controlPr autoLine="0" r:id="rId7">
            <anchor moveWithCells="1">
              <from>
                <xdr:col>10</xdr:col>
                <xdr:colOff>285750</xdr:colOff>
                <xdr:row>29</xdr:row>
                <xdr:rowOff>19050</xdr:rowOff>
              </from>
              <to>
                <xdr:col>10</xdr:col>
                <xdr:colOff>571500</xdr:colOff>
                <xdr:row>30</xdr:row>
                <xdr:rowOff>19050</xdr:rowOff>
              </to>
            </anchor>
          </controlPr>
        </control>
      </mc:Choice>
      <mc:Fallback>
        <control shapeId="334928" r:id="rId89" name="onHoldInda27"/>
      </mc:Fallback>
    </mc:AlternateContent>
    <mc:AlternateContent xmlns:mc="http://schemas.openxmlformats.org/markup-compatibility/2006">
      <mc:Choice Requires="x14">
        <control shapeId="334927" r:id="rId90" name="onHoldInda26">
          <controlPr autoLine="0" r:id="rId7">
            <anchor moveWithCells="1">
              <from>
                <xdr:col>10</xdr:col>
                <xdr:colOff>285750</xdr:colOff>
                <xdr:row>28</xdr:row>
                <xdr:rowOff>38100</xdr:rowOff>
              </from>
              <to>
                <xdr:col>10</xdr:col>
                <xdr:colOff>571500</xdr:colOff>
                <xdr:row>29</xdr:row>
                <xdr:rowOff>38100</xdr:rowOff>
              </to>
            </anchor>
          </controlPr>
        </control>
      </mc:Choice>
      <mc:Fallback>
        <control shapeId="334927" r:id="rId90" name="onHoldInda26"/>
      </mc:Fallback>
    </mc:AlternateContent>
    <mc:AlternateContent xmlns:mc="http://schemas.openxmlformats.org/markup-compatibility/2006">
      <mc:Choice Requires="x14">
        <control shapeId="334926" r:id="rId91" name="onHoldInda25">
          <controlPr autoLine="0" r:id="rId7">
            <anchor moveWithCells="1">
              <from>
                <xdr:col>10</xdr:col>
                <xdr:colOff>285750</xdr:colOff>
                <xdr:row>27</xdr:row>
                <xdr:rowOff>57150</xdr:rowOff>
              </from>
              <to>
                <xdr:col>10</xdr:col>
                <xdr:colOff>571500</xdr:colOff>
                <xdr:row>28</xdr:row>
                <xdr:rowOff>57150</xdr:rowOff>
              </to>
            </anchor>
          </controlPr>
        </control>
      </mc:Choice>
      <mc:Fallback>
        <control shapeId="334926" r:id="rId91" name="onHoldInda25"/>
      </mc:Fallback>
    </mc:AlternateContent>
    <mc:AlternateContent xmlns:mc="http://schemas.openxmlformats.org/markup-compatibility/2006">
      <mc:Choice Requires="x14">
        <control shapeId="334925" r:id="rId92" name="onHoldInda24">
          <controlPr autoLine="0" r:id="rId7">
            <anchor moveWithCells="1">
              <from>
                <xdr:col>10</xdr:col>
                <xdr:colOff>276225</xdr:colOff>
                <xdr:row>26</xdr:row>
                <xdr:rowOff>38100</xdr:rowOff>
              </from>
              <to>
                <xdr:col>10</xdr:col>
                <xdr:colOff>561975</xdr:colOff>
                <xdr:row>27</xdr:row>
                <xdr:rowOff>38100</xdr:rowOff>
              </to>
            </anchor>
          </controlPr>
        </control>
      </mc:Choice>
      <mc:Fallback>
        <control shapeId="334925" r:id="rId92" name="onHoldInda24"/>
      </mc:Fallback>
    </mc:AlternateContent>
    <mc:AlternateContent xmlns:mc="http://schemas.openxmlformats.org/markup-compatibility/2006">
      <mc:Choice Requires="x14">
        <control shapeId="334924" r:id="rId93" name="onHoldInda23">
          <controlPr autoLine="0" r:id="rId7">
            <anchor moveWithCells="1">
              <from>
                <xdr:col>10</xdr:col>
                <xdr:colOff>266700</xdr:colOff>
                <xdr:row>25</xdr:row>
                <xdr:rowOff>38100</xdr:rowOff>
              </from>
              <to>
                <xdr:col>10</xdr:col>
                <xdr:colOff>552450</xdr:colOff>
                <xdr:row>26</xdr:row>
                <xdr:rowOff>38100</xdr:rowOff>
              </to>
            </anchor>
          </controlPr>
        </control>
      </mc:Choice>
      <mc:Fallback>
        <control shapeId="334924" r:id="rId93" name="onHoldInda23"/>
      </mc:Fallback>
    </mc:AlternateContent>
    <mc:AlternateContent xmlns:mc="http://schemas.openxmlformats.org/markup-compatibility/2006">
      <mc:Choice Requires="x14">
        <control shapeId="334923" r:id="rId94" name="onHoldInda22">
          <controlPr autoLine="0" r:id="rId7">
            <anchor moveWithCells="1">
              <from>
                <xdr:col>10</xdr:col>
                <xdr:colOff>276225</xdr:colOff>
                <xdr:row>24</xdr:row>
                <xdr:rowOff>47625</xdr:rowOff>
              </from>
              <to>
                <xdr:col>10</xdr:col>
                <xdr:colOff>561975</xdr:colOff>
                <xdr:row>25</xdr:row>
                <xdr:rowOff>47625</xdr:rowOff>
              </to>
            </anchor>
          </controlPr>
        </control>
      </mc:Choice>
      <mc:Fallback>
        <control shapeId="334923" r:id="rId94" name="onHoldInda22"/>
      </mc:Fallback>
    </mc:AlternateContent>
    <mc:AlternateContent xmlns:mc="http://schemas.openxmlformats.org/markup-compatibility/2006">
      <mc:Choice Requires="x14">
        <control shapeId="334922" r:id="rId95" name="onHoldInda21">
          <controlPr autoLine="0" r:id="rId7">
            <anchor moveWithCells="1">
              <from>
                <xdr:col>10</xdr:col>
                <xdr:colOff>266700</xdr:colOff>
                <xdr:row>23</xdr:row>
                <xdr:rowOff>28575</xdr:rowOff>
              </from>
              <to>
                <xdr:col>10</xdr:col>
                <xdr:colOff>552450</xdr:colOff>
                <xdr:row>24</xdr:row>
                <xdr:rowOff>28575</xdr:rowOff>
              </to>
            </anchor>
          </controlPr>
        </control>
      </mc:Choice>
      <mc:Fallback>
        <control shapeId="334922" r:id="rId95" name="onHoldInda21"/>
      </mc:Fallback>
    </mc:AlternateContent>
    <mc:AlternateContent xmlns:mc="http://schemas.openxmlformats.org/markup-compatibility/2006">
      <mc:Choice Requires="x14">
        <control shapeId="334921" r:id="rId96" name="onHoldInda20">
          <controlPr autoLine="0" r:id="rId7">
            <anchor moveWithCells="1">
              <from>
                <xdr:col>10</xdr:col>
                <xdr:colOff>266700</xdr:colOff>
                <xdr:row>22</xdr:row>
                <xdr:rowOff>19050</xdr:rowOff>
              </from>
              <to>
                <xdr:col>10</xdr:col>
                <xdr:colOff>552450</xdr:colOff>
                <xdr:row>23</xdr:row>
                <xdr:rowOff>19050</xdr:rowOff>
              </to>
            </anchor>
          </controlPr>
        </control>
      </mc:Choice>
      <mc:Fallback>
        <control shapeId="334921" r:id="rId96" name="onHoldInda20"/>
      </mc:Fallback>
    </mc:AlternateContent>
    <mc:AlternateContent xmlns:mc="http://schemas.openxmlformats.org/markup-compatibility/2006">
      <mc:Choice Requires="x14">
        <control shapeId="334920" r:id="rId97" name="onHoldInda19">
          <controlPr autoLine="0" r:id="rId7">
            <anchor moveWithCells="1">
              <from>
                <xdr:col>10</xdr:col>
                <xdr:colOff>266700</xdr:colOff>
                <xdr:row>21</xdr:row>
                <xdr:rowOff>38100</xdr:rowOff>
              </from>
              <to>
                <xdr:col>10</xdr:col>
                <xdr:colOff>552450</xdr:colOff>
                <xdr:row>22</xdr:row>
                <xdr:rowOff>38100</xdr:rowOff>
              </to>
            </anchor>
          </controlPr>
        </control>
      </mc:Choice>
      <mc:Fallback>
        <control shapeId="334920" r:id="rId97" name="onHoldInda19"/>
      </mc:Fallback>
    </mc:AlternateContent>
    <mc:AlternateContent xmlns:mc="http://schemas.openxmlformats.org/markup-compatibility/2006">
      <mc:Choice Requires="x14">
        <control shapeId="334919" r:id="rId98" name="onHoldInda18">
          <controlPr autoLine="0" r:id="rId7">
            <anchor moveWithCells="1">
              <from>
                <xdr:col>10</xdr:col>
                <xdr:colOff>266700</xdr:colOff>
                <xdr:row>20</xdr:row>
                <xdr:rowOff>38100</xdr:rowOff>
              </from>
              <to>
                <xdr:col>10</xdr:col>
                <xdr:colOff>552450</xdr:colOff>
                <xdr:row>21</xdr:row>
                <xdr:rowOff>38100</xdr:rowOff>
              </to>
            </anchor>
          </controlPr>
        </control>
      </mc:Choice>
      <mc:Fallback>
        <control shapeId="334919" r:id="rId98" name="onHoldInda18"/>
      </mc:Fallback>
    </mc:AlternateContent>
    <mc:AlternateContent xmlns:mc="http://schemas.openxmlformats.org/markup-compatibility/2006">
      <mc:Choice Requires="x14">
        <control shapeId="334918" r:id="rId99" name="onHoldInda17">
          <controlPr autoLine="0" r:id="rId7">
            <anchor moveWithCells="1">
              <from>
                <xdr:col>10</xdr:col>
                <xdr:colOff>266700</xdr:colOff>
                <xdr:row>19</xdr:row>
                <xdr:rowOff>47625</xdr:rowOff>
              </from>
              <to>
                <xdr:col>10</xdr:col>
                <xdr:colOff>552450</xdr:colOff>
                <xdr:row>20</xdr:row>
                <xdr:rowOff>47625</xdr:rowOff>
              </to>
            </anchor>
          </controlPr>
        </control>
      </mc:Choice>
      <mc:Fallback>
        <control shapeId="334918" r:id="rId99" name="onHoldInda17"/>
      </mc:Fallback>
    </mc:AlternateContent>
    <mc:AlternateContent xmlns:mc="http://schemas.openxmlformats.org/markup-compatibility/2006">
      <mc:Choice Requires="x14">
        <control shapeId="334917" r:id="rId100" name="onHoldInda16">
          <controlPr autoLine="0" r:id="rId7">
            <anchor moveWithCells="1">
              <from>
                <xdr:col>10</xdr:col>
                <xdr:colOff>266700</xdr:colOff>
                <xdr:row>18</xdr:row>
                <xdr:rowOff>38100</xdr:rowOff>
              </from>
              <to>
                <xdr:col>10</xdr:col>
                <xdr:colOff>552450</xdr:colOff>
                <xdr:row>19</xdr:row>
                <xdr:rowOff>38100</xdr:rowOff>
              </to>
            </anchor>
          </controlPr>
        </control>
      </mc:Choice>
      <mc:Fallback>
        <control shapeId="334917" r:id="rId100" name="onHoldInda16"/>
      </mc:Fallback>
    </mc:AlternateContent>
    <mc:AlternateContent xmlns:mc="http://schemas.openxmlformats.org/markup-compatibility/2006">
      <mc:Choice Requires="x14">
        <control shapeId="334916" r:id="rId101" name="onHoldInda15">
          <controlPr autoLine="0" r:id="rId7">
            <anchor moveWithCells="1">
              <from>
                <xdr:col>10</xdr:col>
                <xdr:colOff>257175</xdr:colOff>
                <xdr:row>17</xdr:row>
                <xdr:rowOff>28575</xdr:rowOff>
              </from>
              <to>
                <xdr:col>10</xdr:col>
                <xdr:colOff>542925</xdr:colOff>
                <xdr:row>18</xdr:row>
                <xdr:rowOff>28575</xdr:rowOff>
              </to>
            </anchor>
          </controlPr>
        </control>
      </mc:Choice>
      <mc:Fallback>
        <control shapeId="334916" r:id="rId101" name="onHoldInda15"/>
      </mc:Fallback>
    </mc:AlternateContent>
    <mc:AlternateContent xmlns:mc="http://schemas.openxmlformats.org/markup-compatibility/2006">
      <mc:Choice Requires="x14">
        <control shapeId="334915" r:id="rId102" name="onHoldInda14">
          <controlPr autoLine="0" r:id="rId7">
            <anchor moveWithCells="1">
              <from>
                <xdr:col>10</xdr:col>
                <xdr:colOff>257175</xdr:colOff>
                <xdr:row>16</xdr:row>
                <xdr:rowOff>28575</xdr:rowOff>
              </from>
              <to>
                <xdr:col>10</xdr:col>
                <xdr:colOff>542925</xdr:colOff>
                <xdr:row>17</xdr:row>
                <xdr:rowOff>28575</xdr:rowOff>
              </to>
            </anchor>
          </controlPr>
        </control>
      </mc:Choice>
      <mc:Fallback>
        <control shapeId="334915" r:id="rId102" name="onHoldInda14"/>
      </mc:Fallback>
    </mc:AlternateContent>
    <mc:AlternateContent xmlns:mc="http://schemas.openxmlformats.org/markup-compatibility/2006">
      <mc:Choice Requires="x14">
        <control shapeId="334914" r:id="rId103" name="onHoldInda13">
          <controlPr autoLine="0" r:id="rId7">
            <anchor moveWithCells="1">
              <from>
                <xdr:col>10</xdr:col>
                <xdr:colOff>247650</xdr:colOff>
                <xdr:row>15</xdr:row>
                <xdr:rowOff>28575</xdr:rowOff>
              </from>
              <to>
                <xdr:col>10</xdr:col>
                <xdr:colOff>533400</xdr:colOff>
                <xdr:row>16</xdr:row>
                <xdr:rowOff>28575</xdr:rowOff>
              </to>
            </anchor>
          </controlPr>
        </control>
      </mc:Choice>
      <mc:Fallback>
        <control shapeId="334914" r:id="rId103" name="onHoldInda13"/>
      </mc:Fallback>
    </mc:AlternateContent>
    <mc:AlternateContent xmlns:mc="http://schemas.openxmlformats.org/markup-compatibility/2006">
      <mc:Choice Requires="x14">
        <control shapeId="334913" r:id="rId104" name="onHoldInda12">
          <controlPr autoLine="0" r:id="rId7">
            <anchor moveWithCells="1">
              <from>
                <xdr:col>10</xdr:col>
                <xdr:colOff>247650</xdr:colOff>
                <xdr:row>14</xdr:row>
                <xdr:rowOff>19050</xdr:rowOff>
              </from>
              <to>
                <xdr:col>10</xdr:col>
                <xdr:colOff>533400</xdr:colOff>
                <xdr:row>15</xdr:row>
                <xdr:rowOff>19050</xdr:rowOff>
              </to>
            </anchor>
          </controlPr>
        </control>
      </mc:Choice>
      <mc:Fallback>
        <control shapeId="334913" r:id="rId104" name="onHoldInda12"/>
      </mc:Fallback>
    </mc:AlternateContent>
    <mc:AlternateContent xmlns:mc="http://schemas.openxmlformats.org/markup-compatibility/2006">
      <mc:Choice Requires="x14">
        <control shapeId="334912" r:id="rId105" name="onHoldInda6">
          <controlPr autoLine="0" r:id="rId7">
            <anchor moveWithCells="1">
              <from>
                <xdr:col>10</xdr:col>
                <xdr:colOff>238125</xdr:colOff>
                <xdr:row>8</xdr:row>
                <xdr:rowOff>0</xdr:rowOff>
              </from>
              <to>
                <xdr:col>10</xdr:col>
                <xdr:colOff>523875</xdr:colOff>
                <xdr:row>9</xdr:row>
                <xdr:rowOff>0</xdr:rowOff>
              </to>
            </anchor>
          </controlPr>
        </control>
      </mc:Choice>
      <mc:Fallback>
        <control shapeId="334912" r:id="rId105" name="onHoldInda6"/>
      </mc:Fallback>
    </mc:AlternateContent>
    <mc:AlternateContent xmlns:mc="http://schemas.openxmlformats.org/markup-compatibility/2006">
      <mc:Choice Requires="x14">
        <control shapeId="334911" r:id="rId106" name="onHoldInda9">
          <controlPr autoLine="0" r:id="rId7">
            <anchor moveWithCells="1">
              <from>
                <xdr:col>10</xdr:col>
                <xdr:colOff>238125</xdr:colOff>
                <xdr:row>11</xdr:row>
                <xdr:rowOff>38100</xdr:rowOff>
              </from>
              <to>
                <xdr:col>10</xdr:col>
                <xdr:colOff>523875</xdr:colOff>
                <xdr:row>12</xdr:row>
                <xdr:rowOff>38100</xdr:rowOff>
              </to>
            </anchor>
          </controlPr>
        </control>
      </mc:Choice>
      <mc:Fallback>
        <control shapeId="334911" r:id="rId106" name="onHoldInda9"/>
      </mc:Fallback>
    </mc:AlternateContent>
    <mc:AlternateContent xmlns:mc="http://schemas.openxmlformats.org/markup-compatibility/2006">
      <mc:Choice Requires="x14">
        <control shapeId="334910" r:id="rId107" name="onHoldInda11">
          <controlPr autoLine="0" r:id="rId7">
            <anchor moveWithCells="1">
              <from>
                <xdr:col>10</xdr:col>
                <xdr:colOff>238125</xdr:colOff>
                <xdr:row>13</xdr:row>
                <xdr:rowOff>0</xdr:rowOff>
              </from>
              <to>
                <xdr:col>10</xdr:col>
                <xdr:colOff>523875</xdr:colOff>
                <xdr:row>14</xdr:row>
                <xdr:rowOff>0</xdr:rowOff>
              </to>
            </anchor>
          </controlPr>
        </control>
      </mc:Choice>
      <mc:Fallback>
        <control shapeId="334910" r:id="rId107" name="onHoldInda11"/>
      </mc:Fallback>
    </mc:AlternateContent>
    <mc:AlternateContent xmlns:mc="http://schemas.openxmlformats.org/markup-compatibility/2006">
      <mc:Choice Requires="x14">
        <control shapeId="334909" r:id="rId108" name="onHoldInda10">
          <controlPr autoLine="0" r:id="rId7">
            <anchor moveWithCells="1">
              <from>
                <xdr:col>10</xdr:col>
                <xdr:colOff>238125</xdr:colOff>
                <xdr:row>12</xdr:row>
                <xdr:rowOff>28575</xdr:rowOff>
              </from>
              <to>
                <xdr:col>10</xdr:col>
                <xdr:colOff>523875</xdr:colOff>
                <xdr:row>13</xdr:row>
                <xdr:rowOff>28575</xdr:rowOff>
              </to>
            </anchor>
          </controlPr>
        </control>
      </mc:Choice>
      <mc:Fallback>
        <control shapeId="334909" r:id="rId108" name="onHoldInda10"/>
      </mc:Fallback>
    </mc:AlternateContent>
    <mc:AlternateContent xmlns:mc="http://schemas.openxmlformats.org/markup-compatibility/2006">
      <mc:Choice Requires="x14">
        <control shapeId="334908" r:id="rId109" name="onHoldInda8">
          <controlPr autoLine="0" r:id="rId7">
            <anchor moveWithCells="1">
              <from>
                <xdr:col>10</xdr:col>
                <xdr:colOff>238125</xdr:colOff>
                <xdr:row>10</xdr:row>
                <xdr:rowOff>28575</xdr:rowOff>
              </from>
              <to>
                <xdr:col>10</xdr:col>
                <xdr:colOff>523875</xdr:colOff>
                <xdr:row>11</xdr:row>
                <xdr:rowOff>28575</xdr:rowOff>
              </to>
            </anchor>
          </controlPr>
        </control>
      </mc:Choice>
      <mc:Fallback>
        <control shapeId="334908" r:id="rId109" name="onHoldInda8"/>
      </mc:Fallback>
    </mc:AlternateContent>
    <mc:AlternateContent xmlns:mc="http://schemas.openxmlformats.org/markup-compatibility/2006">
      <mc:Choice Requires="x14">
        <control shapeId="334907" r:id="rId110" name="onHoldInda7">
          <controlPr autoLine="0" r:id="rId7">
            <anchor moveWithCells="1">
              <from>
                <xdr:col>10</xdr:col>
                <xdr:colOff>238125</xdr:colOff>
                <xdr:row>9</xdr:row>
                <xdr:rowOff>9525</xdr:rowOff>
              </from>
              <to>
                <xdr:col>10</xdr:col>
                <xdr:colOff>523875</xdr:colOff>
                <xdr:row>10</xdr:row>
                <xdr:rowOff>9525</xdr:rowOff>
              </to>
            </anchor>
          </controlPr>
        </control>
      </mc:Choice>
      <mc:Fallback>
        <control shapeId="334907" r:id="rId110" name="onHoldInda7"/>
      </mc:Fallback>
    </mc:AlternateContent>
    <mc:AlternateContent xmlns:mc="http://schemas.openxmlformats.org/markup-compatibility/2006">
      <mc:Choice Requires="x14">
        <control shapeId="334906" r:id="rId111" name="onHoldInda5">
          <controlPr autoLine="0" r:id="rId58">
            <anchor moveWithCells="1">
              <from>
                <xdr:col>10</xdr:col>
                <xdr:colOff>238125</xdr:colOff>
                <xdr:row>7</xdr:row>
                <xdr:rowOff>9525</xdr:rowOff>
              </from>
              <to>
                <xdr:col>10</xdr:col>
                <xdr:colOff>523875</xdr:colOff>
                <xdr:row>8</xdr:row>
                <xdr:rowOff>9525</xdr:rowOff>
              </to>
            </anchor>
          </controlPr>
        </control>
      </mc:Choice>
      <mc:Fallback>
        <control shapeId="334906" r:id="rId111" name="onHoldInda5"/>
      </mc:Fallback>
    </mc:AlternateContent>
    <mc:AlternateContent xmlns:mc="http://schemas.openxmlformats.org/markup-compatibility/2006">
      <mc:Choice Requires="x14">
        <control shapeId="334905" r:id="rId112" name="onHoldInda4">
          <controlPr autoLine="0" r:id="rId58">
            <anchor moveWithCells="1">
              <from>
                <xdr:col>10</xdr:col>
                <xdr:colOff>238125</xdr:colOff>
                <xdr:row>6</xdr:row>
                <xdr:rowOff>238125</xdr:rowOff>
              </from>
              <to>
                <xdr:col>10</xdr:col>
                <xdr:colOff>523875</xdr:colOff>
                <xdr:row>7</xdr:row>
                <xdr:rowOff>47625</xdr:rowOff>
              </to>
            </anchor>
          </controlPr>
        </control>
      </mc:Choice>
      <mc:Fallback>
        <control shapeId="334905" r:id="rId112" name="onHoldInda4"/>
      </mc:Fallback>
    </mc:AlternateContent>
    <mc:AlternateContent xmlns:mc="http://schemas.openxmlformats.org/markup-compatibility/2006">
      <mc:Choice Requires="x14">
        <control shapeId="334904" r:id="rId113" name="onHoldInda3">
          <controlPr autoLine="0" r:id="rId58">
            <anchor moveWithCells="1">
              <from>
                <xdr:col>10</xdr:col>
                <xdr:colOff>228600</xdr:colOff>
                <xdr:row>5</xdr:row>
                <xdr:rowOff>257175</xdr:rowOff>
              </from>
              <to>
                <xdr:col>10</xdr:col>
                <xdr:colOff>514350</xdr:colOff>
                <xdr:row>6</xdr:row>
                <xdr:rowOff>66675</xdr:rowOff>
              </to>
            </anchor>
          </controlPr>
        </control>
      </mc:Choice>
      <mc:Fallback>
        <control shapeId="334904" r:id="rId113" name="onHoldInda3"/>
      </mc:Fallback>
    </mc:AlternateContent>
    <mc:AlternateContent xmlns:mc="http://schemas.openxmlformats.org/markup-compatibility/2006">
      <mc:Choice Requires="x14">
        <control shapeId="334903" r:id="rId114" name="onHoldInda2">
          <controlPr autoLine="0" r:id="rId5">
            <anchor moveWithCells="1">
              <from>
                <xdr:col>10</xdr:col>
                <xdr:colOff>219075</xdr:colOff>
                <xdr:row>4</xdr:row>
                <xdr:rowOff>38100</xdr:rowOff>
              </from>
              <to>
                <xdr:col>10</xdr:col>
                <xdr:colOff>514350</xdr:colOff>
                <xdr:row>5</xdr:row>
                <xdr:rowOff>38100</xdr:rowOff>
              </to>
            </anchor>
          </controlPr>
        </control>
      </mc:Choice>
      <mc:Fallback>
        <control shapeId="334903" r:id="rId114" name="onHoldInda2"/>
      </mc:Fallback>
    </mc:AlternateContent>
    <mc:AlternateContent xmlns:mc="http://schemas.openxmlformats.org/markup-compatibility/2006">
      <mc:Choice Requires="x14">
        <control shapeId="334902" r:id="rId115" name="onHoldSchmid1">
          <controlPr autoLine="0" r:id="rId5">
            <anchor moveWithCells="1">
              <from>
                <xdr:col>5</xdr:col>
                <xdr:colOff>219075</xdr:colOff>
                <xdr:row>3</xdr:row>
                <xdr:rowOff>28575</xdr:rowOff>
              </from>
              <to>
                <xdr:col>5</xdr:col>
                <xdr:colOff>514350</xdr:colOff>
                <xdr:row>4</xdr:row>
                <xdr:rowOff>28575</xdr:rowOff>
              </to>
            </anchor>
          </controlPr>
        </control>
      </mc:Choice>
      <mc:Fallback>
        <control shapeId="334902" r:id="rId115" name="onHoldSchmid1"/>
      </mc:Fallback>
    </mc:AlternateContent>
    <mc:AlternateContent xmlns:mc="http://schemas.openxmlformats.org/markup-compatibility/2006">
      <mc:Choice Requires="x14">
        <control shapeId="334901" r:id="rId116" name="onHoldSchmid54">
          <controlPr autoLine="0" r:id="rId7">
            <anchor moveWithCells="1">
              <from>
                <xdr:col>5</xdr:col>
                <xdr:colOff>276225</xdr:colOff>
                <xdr:row>56</xdr:row>
                <xdr:rowOff>28575</xdr:rowOff>
              </from>
              <to>
                <xdr:col>5</xdr:col>
                <xdr:colOff>561975</xdr:colOff>
                <xdr:row>57</xdr:row>
                <xdr:rowOff>28575</xdr:rowOff>
              </to>
            </anchor>
          </controlPr>
        </control>
      </mc:Choice>
      <mc:Fallback>
        <control shapeId="334901" r:id="rId116" name="onHoldSchmid54"/>
      </mc:Fallback>
    </mc:AlternateContent>
    <mc:AlternateContent xmlns:mc="http://schemas.openxmlformats.org/markup-compatibility/2006">
      <mc:Choice Requires="x14">
        <control shapeId="334900" r:id="rId117" name="onHoldSchmid53">
          <controlPr autoLine="0" r:id="rId7">
            <anchor moveWithCells="1">
              <from>
                <xdr:col>5</xdr:col>
                <xdr:colOff>276225</xdr:colOff>
                <xdr:row>55</xdr:row>
                <xdr:rowOff>9525</xdr:rowOff>
              </from>
              <to>
                <xdr:col>5</xdr:col>
                <xdr:colOff>561975</xdr:colOff>
                <xdr:row>56</xdr:row>
                <xdr:rowOff>9525</xdr:rowOff>
              </to>
            </anchor>
          </controlPr>
        </control>
      </mc:Choice>
      <mc:Fallback>
        <control shapeId="334900" r:id="rId117" name="onHoldSchmid53"/>
      </mc:Fallback>
    </mc:AlternateContent>
    <mc:AlternateContent xmlns:mc="http://schemas.openxmlformats.org/markup-compatibility/2006">
      <mc:Choice Requires="x14">
        <control shapeId="334899" r:id="rId118" name="CheckBox51">
          <controlPr autoLine="0" r:id="rId7">
            <anchor moveWithCells="1">
              <from>
                <xdr:col>5</xdr:col>
                <xdr:colOff>276225</xdr:colOff>
                <xdr:row>54</xdr:row>
                <xdr:rowOff>0</xdr:rowOff>
              </from>
              <to>
                <xdr:col>5</xdr:col>
                <xdr:colOff>561975</xdr:colOff>
                <xdr:row>55</xdr:row>
                <xdr:rowOff>0</xdr:rowOff>
              </to>
            </anchor>
          </controlPr>
        </control>
      </mc:Choice>
      <mc:Fallback>
        <control shapeId="334899" r:id="rId118" name="CheckBox51"/>
      </mc:Fallback>
    </mc:AlternateContent>
    <mc:AlternateContent xmlns:mc="http://schemas.openxmlformats.org/markup-compatibility/2006">
      <mc:Choice Requires="x14">
        <control shapeId="334898" r:id="rId119" name="onHoldSchmid51">
          <controlPr autoLine="0" r:id="rId7">
            <anchor moveWithCells="1">
              <from>
                <xdr:col>5</xdr:col>
                <xdr:colOff>276225</xdr:colOff>
                <xdr:row>53</xdr:row>
                <xdr:rowOff>0</xdr:rowOff>
              </from>
              <to>
                <xdr:col>5</xdr:col>
                <xdr:colOff>561975</xdr:colOff>
                <xdr:row>54</xdr:row>
                <xdr:rowOff>0</xdr:rowOff>
              </to>
            </anchor>
          </controlPr>
        </control>
      </mc:Choice>
      <mc:Fallback>
        <control shapeId="334898" r:id="rId119" name="onHoldSchmid51"/>
      </mc:Fallback>
    </mc:AlternateContent>
    <mc:AlternateContent xmlns:mc="http://schemas.openxmlformats.org/markup-compatibility/2006">
      <mc:Choice Requires="x14">
        <control shapeId="334897" r:id="rId120" name="CheckBox49">
          <controlPr autoLine="0" r:id="rId7">
            <anchor moveWithCells="1">
              <from>
                <xdr:col>5</xdr:col>
                <xdr:colOff>276225</xdr:colOff>
                <xdr:row>52</xdr:row>
                <xdr:rowOff>9525</xdr:rowOff>
              </from>
              <to>
                <xdr:col>5</xdr:col>
                <xdr:colOff>561975</xdr:colOff>
                <xdr:row>53</xdr:row>
                <xdr:rowOff>9525</xdr:rowOff>
              </to>
            </anchor>
          </controlPr>
        </control>
      </mc:Choice>
      <mc:Fallback>
        <control shapeId="334897" r:id="rId120" name="CheckBox49"/>
      </mc:Fallback>
    </mc:AlternateContent>
    <mc:AlternateContent xmlns:mc="http://schemas.openxmlformats.org/markup-compatibility/2006">
      <mc:Choice Requires="x14">
        <control shapeId="334896" r:id="rId121" name="onHoldSchmid49">
          <controlPr autoLine="0" r:id="rId7">
            <anchor moveWithCells="1">
              <from>
                <xdr:col>5</xdr:col>
                <xdr:colOff>266700</xdr:colOff>
                <xdr:row>50</xdr:row>
                <xdr:rowOff>171450</xdr:rowOff>
              </from>
              <to>
                <xdr:col>5</xdr:col>
                <xdr:colOff>552450</xdr:colOff>
                <xdr:row>51</xdr:row>
                <xdr:rowOff>171450</xdr:rowOff>
              </to>
            </anchor>
          </controlPr>
        </control>
      </mc:Choice>
      <mc:Fallback>
        <control shapeId="334896" r:id="rId121" name="onHoldSchmid49"/>
      </mc:Fallback>
    </mc:AlternateContent>
    <mc:AlternateContent xmlns:mc="http://schemas.openxmlformats.org/markup-compatibility/2006">
      <mc:Choice Requires="x14">
        <control shapeId="334895" r:id="rId122" name="onHoldSchmid48">
          <controlPr autoLine="0" r:id="rId7">
            <anchor moveWithCells="1">
              <from>
                <xdr:col>5</xdr:col>
                <xdr:colOff>266700</xdr:colOff>
                <xdr:row>50</xdr:row>
                <xdr:rowOff>0</xdr:rowOff>
              </from>
              <to>
                <xdr:col>5</xdr:col>
                <xdr:colOff>552450</xdr:colOff>
                <xdr:row>51</xdr:row>
                <xdr:rowOff>0</xdr:rowOff>
              </to>
            </anchor>
          </controlPr>
        </control>
      </mc:Choice>
      <mc:Fallback>
        <control shapeId="334895" r:id="rId122" name="onHoldSchmid48"/>
      </mc:Fallback>
    </mc:AlternateContent>
    <mc:AlternateContent xmlns:mc="http://schemas.openxmlformats.org/markup-compatibility/2006">
      <mc:Choice Requires="x14">
        <control shapeId="334894" r:id="rId123" name="onHoldSchmid47">
          <controlPr autoLine="0" r:id="rId7">
            <anchor moveWithCells="1">
              <from>
                <xdr:col>5</xdr:col>
                <xdr:colOff>266700</xdr:colOff>
                <xdr:row>49</xdr:row>
                <xdr:rowOff>0</xdr:rowOff>
              </from>
              <to>
                <xdr:col>5</xdr:col>
                <xdr:colOff>552450</xdr:colOff>
                <xdr:row>50</xdr:row>
                <xdr:rowOff>0</xdr:rowOff>
              </to>
            </anchor>
          </controlPr>
        </control>
      </mc:Choice>
      <mc:Fallback>
        <control shapeId="334894" r:id="rId123" name="onHoldSchmid47"/>
      </mc:Fallback>
    </mc:AlternateContent>
    <mc:AlternateContent xmlns:mc="http://schemas.openxmlformats.org/markup-compatibility/2006">
      <mc:Choice Requires="x14">
        <control shapeId="334893" r:id="rId124" name="onHoldSchmid46">
          <controlPr autoLine="0" r:id="rId7">
            <anchor moveWithCells="1">
              <from>
                <xdr:col>5</xdr:col>
                <xdr:colOff>266700</xdr:colOff>
                <xdr:row>48</xdr:row>
                <xdr:rowOff>0</xdr:rowOff>
              </from>
              <to>
                <xdr:col>5</xdr:col>
                <xdr:colOff>552450</xdr:colOff>
                <xdr:row>49</xdr:row>
                <xdr:rowOff>0</xdr:rowOff>
              </to>
            </anchor>
          </controlPr>
        </control>
      </mc:Choice>
      <mc:Fallback>
        <control shapeId="334893" r:id="rId124" name="onHoldSchmid46"/>
      </mc:Fallback>
    </mc:AlternateContent>
    <mc:AlternateContent xmlns:mc="http://schemas.openxmlformats.org/markup-compatibility/2006">
      <mc:Choice Requires="x14">
        <control shapeId="334892" r:id="rId125" name="onHoldSchmid45">
          <controlPr autoLine="0" r:id="rId7">
            <anchor moveWithCells="1">
              <from>
                <xdr:col>5</xdr:col>
                <xdr:colOff>276225</xdr:colOff>
                <xdr:row>47</xdr:row>
                <xdr:rowOff>9525</xdr:rowOff>
              </from>
              <to>
                <xdr:col>5</xdr:col>
                <xdr:colOff>561975</xdr:colOff>
                <xdr:row>48</xdr:row>
                <xdr:rowOff>9525</xdr:rowOff>
              </to>
            </anchor>
          </controlPr>
        </control>
      </mc:Choice>
      <mc:Fallback>
        <control shapeId="334892" r:id="rId125" name="onHoldSchmid45"/>
      </mc:Fallback>
    </mc:AlternateContent>
    <mc:AlternateContent xmlns:mc="http://schemas.openxmlformats.org/markup-compatibility/2006">
      <mc:Choice Requires="x14">
        <control shapeId="334891" r:id="rId126" name="onHoldSchmid44">
          <controlPr autoLine="0" r:id="rId7">
            <anchor moveWithCells="1">
              <from>
                <xdr:col>5</xdr:col>
                <xdr:colOff>285750</xdr:colOff>
                <xdr:row>46</xdr:row>
                <xdr:rowOff>0</xdr:rowOff>
              </from>
              <to>
                <xdr:col>5</xdr:col>
                <xdr:colOff>571500</xdr:colOff>
                <xdr:row>47</xdr:row>
                <xdr:rowOff>0</xdr:rowOff>
              </to>
            </anchor>
          </controlPr>
        </control>
      </mc:Choice>
      <mc:Fallback>
        <control shapeId="334891" r:id="rId126" name="onHoldSchmid44"/>
      </mc:Fallback>
    </mc:AlternateContent>
    <mc:AlternateContent xmlns:mc="http://schemas.openxmlformats.org/markup-compatibility/2006">
      <mc:Choice Requires="x14">
        <control shapeId="334890" r:id="rId127" name="onHoldSchmid43">
          <controlPr autoLine="0" r:id="rId7">
            <anchor moveWithCells="1">
              <from>
                <xdr:col>5</xdr:col>
                <xdr:colOff>285750</xdr:colOff>
                <xdr:row>45</xdr:row>
                <xdr:rowOff>19050</xdr:rowOff>
              </from>
              <to>
                <xdr:col>5</xdr:col>
                <xdr:colOff>571500</xdr:colOff>
                <xdr:row>46</xdr:row>
                <xdr:rowOff>19050</xdr:rowOff>
              </to>
            </anchor>
          </controlPr>
        </control>
      </mc:Choice>
      <mc:Fallback>
        <control shapeId="334890" r:id="rId127" name="onHoldSchmid43"/>
      </mc:Fallback>
    </mc:AlternateContent>
    <mc:AlternateContent xmlns:mc="http://schemas.openxmlformats.org/markup-compatibility/2006">
      <mc:Choice Requires="x14">
        <control shapeId="334889" r:id="rId128" name="onHoldSchmid42">
          <controlPr autoLine="0" r:id="rId7">
            <anchor moveWithCells="1">
              <from>
                <xdr:col>5</xdr:col>
                <xdr:colOff>285750</xdr:colOff>
                <xdr:row>44</xdr:row>
                <xdr:rowOff>9525</xdr:rowOff>
              </from>
              <to>
                <xdr:col>5</xdr:col>
                <xdr:colOff>571500</xdr:colOff>
                <xdr:row>45</xdr:row>
                <xdr:rowOff>9525</xdr:rowOff>
              </to>
            </anchor>
          </controlPr>
        </control>
      </mc:Choice>
      <mc:Fallback>
        <control shapeId="334889" r:id="rId128" name="onHoldSchmid42"/>
      </mc:Fallback>
    </mc:AlternateContent>
    <mc:AlternateContent xmlns:mc="http://schemas.openxmlformats.org/markup-compatibility/2006">
      <mc:Choice Requires="x14">
        <control shapeId="334888" r:id="rId129" name="onHoldSchmid41">
          <controlPr autoLine="0" r:id="rId7">
            <anchor moveWithCells="1">
              <from>
                <xdr:col>5</xdr:col>
                <xdr:colOff>285750</xdr:colOff>
                <xdr:row>43</xdr:row>
                <xdr:rowOff>9525</xdr:rowOff>
              </from>
              <to>
                <xdr:col>5</xdr:col>
                <xdr:colOff>571500</xdr:colOff>
                <xdr:row>44</xdr:row>
                <xdr:rowOff>9525</xdr:rowOff>
              </to>
            </anchor>
          </controlPr>
        </control>
      </mc:Choice>
      <mc:Fallback>
        <control shapeId="334888" r:id="rId129" name="onHoldSchmid41"/>
      </mc:Fallback>
    </mc:AlternateContent>
    <mc:AlternateContent xmlns:mc="http://schemas.openxmlformats.org/markup-compatibility/2006">
      <mc:Choice Requires="x14">
        <control shapeId="334887" r:id="rId130" name="onHoldSchmid40">
          <controlPr autoLine="0" r:id="rId7">
            <anchor moveWithCells="1">
              <from>
                <xdr:col>5</xdr:col>
                <xdr:colOff>285750</xdr:colOff>
                <xdr:row>42</xdr:row>
                <xdr:rowOff>19050</xdr:rowOff>
              </from>
              <to>
                <xdr:col>5</xdr:col>
                <xdr:colOff>571500</xdr:colOff>
                <xdr:row>43</xdr:row>
                <xdr:rowOff>19050</xdr:rowOff>
              </to>
            </anchor>
          </controlPr>
        </control>
      </mc:Choice>
      <mc:Fallback>
        <control shapeId="334887" r:id="rId130" name="onHoldSchmid40"/>
      </mc:Fallback>
    </mc:AlternateContent>
    <mc:AlternateContent xmlns:mc="http://schemas.openxmlformats.org/markup-compatibility/2006">
      <mc:Choice Requires="x14">
        <control shapeId="334886" r:id="rId131" name="onHoldSchmid39">
          <controlPr autoLine="0" r:id="rId7">
            <anchor moveWithCells="1">
              <from>
                <xdr:col>5</xdr:col>
                <xdr:colOff>285750</xdr:colOff>
                <xdr:row>41</xdr:row>
                <xdr:rowOff>28575</xdr:rowOff>
              </from>
              <to>
                <xdr:col>5</xdr:col>
                <xdr:colOff>571500</xdr:colOff>
                <xdr:row>42</xdr:row>
                <xdr:rowOff>28575</xdr:rowOff>
              </to>
            </anchor>
          </controlPr>
        </control>
      </mc:Choice>
      <mc:Fallback>
        <control shapeId="334886" r:id="rId131" name="onHoldSchmid39"/>
      </mc:Fallback>
    </mc:AlternateContent>
    <mc:AlternateContent xmlns:mc="http://schemas.openxmlformats.org/markup-compatibility/2006">
      <mc:Choice Requires="x14">
        <control shapeId="334885" r:id="rId132" name="onHoldSchmid38">
          <controlPr autoLine="0" r:id="rId7">
            <anchor moveWithCells="1">
              <from>
                <xdr:col>5</xdr:col>
                <xdr:colOff>285750</xdr:colOff>
                <xdr:row>40</xdr:row>
                <xdr:rowOff>38100</xdr:rowOff>
              </from>
              <to>
                <xdr:col>5</xdr:col>
                <xdr:colOff>571500</xdr:colOff>
                <xdr:row>41</xdr:row>
                <xdr:rowOff>38100</xdr:rowOff>
              </to>
            </anchor>
          </controlPr>
        </control>
      </mc:Choice>
      <mc:Fallback>
        <control shapeId="334885" r:id="rId132" name="onHoldSchmid38"/>
      </mc:Fallback>
    </mc:AlternateContent>
    <mc:AlternateContent xmlns:mc="http://schemas.openxmlformats.org/markup-compatibility/2006">
      <mc:Choice Requires="x14">
        <control shapeId="334884" r:id="rId133" name="onHoldSchmid37">
          <controlPr autoLine="0" r:id="rId7">
            <anchor moveWithCells="1">
              <from>
                <xdr:col>5</xdr:col>
                <xdr:colOff>285750</xdr:colOff>
                <xdr:row>39</xdr:row>
                <xdr:rowOff>38100</xdr:rowOff>
              </from>
              <to>
                <xdr:col>5</xdr:col>
                <xdr:colOff>571500</xdr:colOff>
                <xdr:row>40</xdr:row>
                <xdr:rowOff>38100</xdr:rowOff>
              </to>
            </anchor>
          </controlPr>
        </control>
      </mc:Choice>
      <mc:Fallback>
        <control shapeId="334884" r:id="rId133" name="onHoldSchmid37"/>
      </mc:Fallback>
    </mc:AlternateContent>
    <mc:AlternateContent xmlns:mc="http://schemas.openxmlformats.org/markup-compatibility/2006">
      <mc:Choice Requires="x14">
        <control shapeId="334883" r:id="rId134" name="onHoldSchmid36">
          <controlPr autoLine="0" r:id="rId7">
            <anchor moveWithCells="1">
              <from>
                <xdr:col>5</xdr:col>
                <xdr:colOff>285750</xdr:colOff>
                <xdr:row>38</xdr:row>
                <xdr:rowOff>38100</xdr:rowOff>
              </from>
              <to>
                <xdr:col>5</xdr:col>
                <xdr:colOff>571500</xdr:colOff>
                <xdr:row>39</xdr:row>
                <xdr:rowOff>38100</xdr:rowOff>
              </to>
            </anchor>
          </controlPr>
        </control>
      </mc:Choice>
      <mc:Fallback>
        <control shapeId="334883" r:id="rId134" name="onHoldSchmid36"/>
      </mc:Fallback>
    </mc:AlternateContent>
    <mc:AlternateContent xmlns:mc="http://schemas.openxmlformats.org/markup-compatibility/2006">
      <mc:Choice Requires="x14">
        <control shapeId="334882" r:id="rId135" name="onHoldSchmid35">
          <controlPr autoLine="0" r:id="rId7">
            <anchor moveWithCells="1">
              <from>
                <xdr:col>5</xdr:col>
                <xdr:colOff>285750</xdr:colOff>
                <xdr:row>37</xdr:row>
                <xdr:rowOff>47625</xdr:rowOff>
              </from>
              <to>
                <xdr:col>5</xdr:col>
                <xdr:colOff>571500</xdr:colOff>
                <xdr:row>38</xdr:row>
                <xdr:rowOff>47625</xdr:rowOff>
              </to>
            </anchor>
          </controlPr>
        </control>
      </mc:Choice>
      <mc:Fallback>
        <control shapeId="334882" r:id="rId135" name="onHoldSchmid35"/>
      </mc:Fallback>
    </mc:AlternateContent>
    <mc:AlternateContent xmlns:mc="http://schemas.openxmlformats.org/markup-compatibility/2006">
      <mc:Choice Requires="x14">
        <control shapeId="334881" r:id="rId136" name="onHoldSchmid34">
          <controlPr autoLine="0" r:id="rId7">
            <anchor moveWithCells="1">
              <from>
                <xdr:col>5</xdr:col>
                <xdr:colOff>285750</xdr:colOff>
                <xdr:row>36</xdr:row>
                <xdr:rowOff>47625</xdr:rowOff>
              </from>
              <to>
                <xdr:col>5</xdr:col>
                <xdr:colOff>571500</xdr:colOff>
                <xdr:row>37</xdr:row>
                <xdr:rowOff>47625</xdr:rowOff>
              </to>
            </anchor>
          </controlPr>
        </control>
      </mc:Choice>
      <mc:Fallback>
        <control shapeId="334881" r:id="rId136" name="onHoldSchmid34"/>
      </mc:Fallback>
    </mc:AlternateContent>
    <mc:AlternateContent xmlns:mc="http://schemas.openxmlformats.org/markup-compatibility/2006">
      <mc:Choice Requires="x14">
        <control shapeId="334880" r:id="rId137" name="onHoldSchmid33">
          <controlPr autoLine="0" r:id="rId7">
            <anchor moveWithCells="1">
              <from>
                <xdr:col>5</xdr:col>
                <xdr:colOff>285750</xdr:colOff>
                <xdr:row>35</xdr:row>
                <xdr:rowOff>38100</xdr:rowOff>
              </from>
              <to>
                <xdr:col>5</xdr:col>
                <xdr:colOff>571500</xdr:colOff>
                <xdr:row>36</xdr:row>
                <xdr:rowOff>38100</xdr:rowOff>
              </to>
            </anchor>
          </controlPr>
        </control>
      </mc:Choice>
      <mc:Fallback>
        <control shapeId="334880" r:id="rId137" name="onHoldSchmid33"/>
      </mc:Fallback>
    </mc:AlternateContent>
    <mc:AlternateContent xmlns:mc="http://schemas.openxmlformats.org/markup-compatibility/2006">
      <mc:Choice Requires="x14">
        <control shapeId="334879" r:id="rId138" name="onHoldSchmid32">
          <controlPr autoLine="0" r:id="rId7">
            <anchor moveWithCells="1">
              <from>
                <xdr:col>5</xdr:col>
                <xdr:colOff>285750</xdr:colOff>
                <xdr:row>34</xdr:row>
                <xdr:rowOff>38100</xdr:rowOff>
              </from>
              <to>
                <xdr:col>5</xdr:col>
                <xdr:colOff>571500</xdr:colOff>
                <xdr:row>35</xdr:row>
                <xdr:rowOff>38100</xdr:rowOff>
              </to>
            </anchor>
          </controlPr>
        </control>
      </mc:Choice>
      <mc:Fallback>
        <control shapeId="334879" r:id="rId138" name="onHoldSchmid32"/>
      </mc:Fallback>
    </mc:AlternateContent>
    <mc:AlternateContent xmlns:mc="http://schemas.openxmlformats.org/markup-compatibility/2006">
      <mc:Choice Requires="x14">
        <control shapeId="334878" r:id="rId139" name="onHoldSchmid31">
          <controlPr autoLine="0" r:id="rId7">
            <anchor moveWithCells="1">
              <from>
                <xdr:col>5</xdr:col>
                <xdr:colOff>285750</xdr:colOff>
                <xdr:row>33</xdr:row>
                <xdr:rowOff>38100</xdr:rowOff>
              </from>
              <to>
                <xdr:col>5</xdr:col>
                <xdr:colOff>571500</xdr:colOff>
                <xdr:row>34</xdr:row>
                <xdr:rowOff>38100</xdr:rowOff>
              </to>
            </anchor>
          </controlPr>
        </control>
      </mc:Choice>
      <mc:Fallback>
        <control shapeId="334878" r:id="rId139" name="onHoldSchmid31"/>
      </mc:Fallback>
    </mc:AlternateContent>
    <mc:AlternateContent xmlns:mc="http://schemas.openxmlformats.org/markup-compatibility/2006">
      <mc:Choice Requires="x14">
        <control shapeId="334877" r:id="rId140" name="onHoldSchmid30">
          <controlPr autoLine="0" r:id="rId7">
            <anchor moveWithCells="1">
              <from>
                <xdr:col>5</xdr:col>
                <xdr:colOff>285750</xdr:colOff>
                <xdr:row>32</xdr:row>
                <xdr:rowOff>19050</xdr:rowOff>
              </from>
              <to>
                <xdr:col>5</xdr:col>
                <xdr:colOff>571500</xdr:colOff>
                <xdr:row>33</xdr:row>
                <xdr:rowOff>19050</xdr:rowOff>
              </to>
            </anchor>
          </controlPr>
        </control>
      </mc:Choice>
      <mc:Fallback>
        <control shapeId="334877" r:id="rId140" name="onHoldSchmid30"/>
      </mc:Fallback>
    </mc:AlternateContent>
    <mc:AlternateContent xmlns:mc="http://schemas.openxmlformats.org/markup-compatibility/2006">
      <mc:Choice Requires="x14">
        <control shapeId="334876" r:id="rId141" name="onHoldSchmid29">
          <controlPr autoLine="0" r:id="rId7">
            <anchor moveWithCells="1">
              <from>
                <xdr:col>5</xdr:col>
                <xdr:colOff>285750</xdr:colOff>
                <xdr:row>31</xdr:row>
                <xdr:rowOff>19050</xdr:rowOff>
              </from>
              <to>
                <xdr:col>5</xdr:col>
                <xdr:colOff>571500</xdr:colOff>
                <xdr:row>32</xdr:row>
                <xdr:rowOff>19050</xdr:rowOff>
              </to>
            </anchor>
          </controlPr>
        </control>
      </mc:Choice>
      <mc:Fallback>
        <control shapeId="334876" r:id="rId141" name="onHoldSchmid29"/>
      </mc:Fallback>
    </mc:AlternateContent>
    <mc:AlternateContent xmlns:mc="http://schemas.openxmlformats.org/markup-compatibility/2006">
      <mc:Choice Requires="x14">
        <control shapeId="334875" r:id="rId142" name="onHoldSchmid28">
          <controlPr autoLine="0" r:id="rId7">
            <anchor moveWithCells="1">
              <from>
                <xdr:col>5</xdr:col>
                <xdr:colOff>285750</xdr:colOff>
                <xdr:row>30</xdr:row>
                <xdr:rowOff>19050</xdr:rowOff>
              </from>
              <to>
                <xdr:col>5</xdr:col>
                <xdr:colOff>571500</xdr:colOff>
                <xdr:row>31</xdr:row>
                <xdr:rowOff>19050</xdr:rowOff>
              </to>
            </anchor>
          </controlPr>
        </control>
      </mc:Choice>
      <mc:Fallback>
        <control shapeId="334875" r:id="rId142" name="onHoldSchmid28"/>
      </mc:Fallback>
    </mc:AlternateContent>
    <mc:AlternateContent xmlns:mc="http://schemas.openxmlformats.org/markup-compatibility/2006">
      <mc:Choice Requires="x14">
        <control shapeId="334874" r:id="rId143" name="onHoldSchmid27">
          <controlPr autoLine="0" r:id="rId7">
            <anchor moveWithCells="1">
              <from>
                <xdr:col>5</xdr:col>
                <xdr:colOff>285750</xdr:colOff>
                <xdr:row>29</xdr:row>
                <xdr:rowOff>19050</xdr:rowOff>
              </from>
              <to>
                <xdr:col>5</xdr:col>
                <xdr:colOff>571500</xdr:colOff>
                <xdr:row>30</xdr:row>
                <xdr:rowOff>19050</xdr:rowOff>
              </to>
            </anchor>
          </controlPr>
        </control>
      </mc:Choice>
      <mc:Fallback>
        <control shapeId="334874" r:id="rId143" name="onHoldSchmid27"/>
      </mc:Fallback>
    </mc:AlternateContent>
    <mc:AlternateContent xmlns:mc="http://schemas.openxmlformats.org/markup-compatibility/2006">
      <mc:Choice Requires="x14">
        <control shapeId="334873" r:id="rId144" name="onHoldSchmid26">
          <controlPr autoLine="0" r:id="rId7">
            <anchor moveWithCells="1">
              <from>
                <xdr:col>5</xdr:col>
                <xdr:colOff>285750</xdr:colOff>
                <xdr:row>28</xdr:row>
                <xdr:rowOff>38100</xdr:rowOff>
              </from>
              <to>
                <xdr:col>5</xdr:col>
                <xdr:colOff>571500</xdr:colOff>
                <xdr:row>29</xdr:row>
                <xdr:rowOff>38100</xdr:rowOff>
              </to>
            </anchor>
          </controlPr>
        </control>
      </mc:Choice>
      <mc:Fallback>
        <control shapeId="334873" r:id="rId144" name="onHoldSchmid26"/>
      </mc:Fallback>
    </mc:AlternateContent>
    <mc:AlternateContent xmlns:mc="http://schemas.openxmlformats.org/markup-compatibility/2006">
      <mc:Choice Requires="x14">
        <control shapeId="334872" r:id="rId145" name="CheckBox24">
          <controlPr autoLine="0" r:id="rId7">
            <anchor moveWithCells="1">
              <from>
                <xdr:col>5</xdr:col>
                <xdr:colOff>285750</xdr:colOff>
                <xdr:row>27</xdr:row>
                <xdr:rowOff>57150</xdr:rowOff>
              </from>
              <to>
                <xdr:col>5</xdr:col>
                <xdr:colOff>571500</xdr:colOff>
                <xdr:row>28</xdr:row>
                <xdr:rowOff>57150</xdr:rowOff>
              </to>
            </anchor>
          </controlPr>
        </control>
      </mc:Choice>
      <mc:Fallback>
        <control shapeId="334872" r:id="rId145" name="CheckBox24"/>
      </mc:Fallback>
    </mc:AlternateContent>
    <mc:AlternateContent xmlns:mc="http://schemas.openxmlformats.org/markup-compatibility/2006">
      <mc:Choice Requires="x14">
        <control shapeId="334871" r:id="rId146" name="onHoldSchmid24">
          <controlPr autoLine="0" r:id="rId7">
            <anchor moveWithCells="1">
              <from>
                <xdr:col>5</xdr:col>
                <xdr:colOff>276225</xdr:colOff>
                <xdr:row>26</xdr:row>
                <xdr:rowOff>38100</xdr:rowOff>
              </from>
              <to>
                <xdr:col>5</xdr:col>
                <xdr:colOff>561975</xdr:colOff>
                <xdr:row>27</xdr:row>
                <xdr:rowOff>38100</xdr:rowOff>
              </to>
            </anchor>
          </controlPr>
        </control>
      </mc:Choice>
      <mc:Fallback>
        <control shapeId="334871" r:id="rId146" name="onHoldSchmid24"/>
      </mc:Fallback>
    </mc:AlternateContent>
    <mc:AlternateContent xmlns:mc="http://schemas.openxmlformats.org/markup-compatibility/2006">
      <mc:Choice Requires="x14">
        <control shapeId="334870" r:id="rId147" name="CheckBox22">
          <controlPr autoLine="0" r:id="rId7">
            <anchor moveWithCells="1">
              <from>
                <xdr:col>5</xdr:col>
                <xdr:colOff>276225</xdr:colOff>
                <xdr:row>25</xdr:row>
                <xdr:rowOff>47625</xdr:rowOff>
              </from>
              <to>
                <xdr:col>5</xdr:col>
                <xdr:colOff>561975</xdr:colOff>
                <xdr:row>26</xdr:row>
                <xdr:rowOff>47625</xdr:rowOff>
              </to>
            </anchor>
          </controlPr>
        </control>
      </mc:Choice>
      <mc:Fallback>
        <control shapeId="334870" r:id="rId147" name="CheckBox22"/>
      </mc:Fallback>
    </mc:AlternateContent>
    <mc:AlternateContent xmlns:mc="http://schemas.openxmlformats.org/markup-compatibility/2006">
      <mc:Choice Requires="x14">
        <control shapeId="334869" r:id="rId148" name="onHoldSchmid22">
          <controlPr autoLine="0" r:id="rId7">
            <anchor moveWithCells="1">
              <from>
                <xdr:col>5</xdr:col>
                <xdr:colOff>276225</xdr:colOff>
                <xdr:row>24</xdr:row>
                <xdr:rowOff>47625</xdr:rowOff>
              </from>
              <to>
                <xdr:col>5</xdr:col>
                <xdr:colOff>561975</xdr:colOff>
                <xdr:row>25</xdr:row>
                <xdr:rowOff>47625</xdr:rowOff>
              </to>
            </anchor>
          </controlPr>
        </control>
      </mc:Choice>
      <mc:Fallback>
        <control shapeId="334869" r:id="rId148" name="onHoldSchmid22"/>
      </mc:Fallback>
    </mc:AlternateContent>
    <mc:AlternateContent xmlns:mc="http://schemas.openxmlformats.org/markup-compatibility/2006">
      <mc:Choice Requires="x14">
        <control shapeId="334868" r:id="rId149" name="onHoldSchmid21">
          <controlPr autoLine="0" r:id="rId7">
            <anchor moveWithCells="1">
              <from>
                <xdr:col>5</xdr:col>
                <xdr:colOff>266700</xdr:colOff>
                <xdr:row>23</xdr:row>
                <xdr:rowOff>28575</xdr:rowOff>
              </from>
              <to>
                <xdr:col>5</xdr:col>
                <xdr:colOff>552450</xdr:colOff>
                <xdr:row>24</xdr:row>
                <xdr:rowOff>28575</xdr:rowOff>
              </to>
            </anchor>
          </controlPr>
        </control>
      </mc:Choice>
      <mc:Fallback>
        <control shapeId="334868" r:id="rId149" name="onHoldSchmid21"/>
      </mc:Fallback>
    </mc:AlternateContent>
    <mc:AlternateContent xmlns:mc="http://schemas.openxmlformats.org/markup-compatibility/2006">
      <mc:Choice Requires="x14">
        <control shapeId="334867" r:id="rId150" name="onHoldSchmid20">
          <controlPr autoLine="0" r:id="rId7">
            <anchor moveWithCells="1">
              <from>
                <xdr:col>5</xdr:col>
                <xdr:colOff>266700</xdr:colOff>
                <xdr:row>22</xdr:row>
                <xdr:rowOff>19050</xdr:rowOff>
              </from>
              <to>
                <xdr:col>5</xdr:col>
                <xdr:colOff>552450</xdr:colOff>
                <xdr:row>23</xdr:row>
                <xdr:rowOff>19050</xdr:rowOff>
              </to>
            </anchor>
          </controlPr>
        </control>
      </mc:Choice>
      <mc:Fallback>
        <control shapeId="334867" r:id="rId150" name="onHoldSchmid20"/>
      </mc:Fallback>
    </mc:AlternateContent>
    <mc:AlternateContent xmlns:mc="http://schemas.openxmlformats.org/markup-compatibility/2006">
      <mc:Choice Requires="x14">
        <control shapeId="334866" r:id="rId151" name="onHoldSchmid19">
          <controlPr autoLine="0" r:id="rId7">
            <anchor moveWithCells="1">
              <from>
                <xdr:col>5</xdr:col>
                <xdr:colOff>266700</xdr:colOff>
                <xdr:row>21</xdr:row>
                <xdr:rowOff>38100</xdr:rowOff>
              </from>
              <to>
                <xdr:col>5</xdr:col>
                <xdr:colOff>552450</xdr:colOff>
                <xdr:row>22</xdr:row>
                <xdr:rowOff>38100</xdr:rowOff>
              </to>
            </anchor>
          </controlPr>
        </control>
      </mc:Choice>
      <mc:Fallback>
        <control shapeId="334866" r:id="rId151" name="onHoldSchmid19"/>
      </mc:Fallback>
    </mc:AlternateContent>
    <mc:AlternateContent xmlns:mc="http://schemas.openxmlformats.org/markup-compatibility/2006">
      <mc:Choice Requires="x14">
        <control shapeId="334865" r:id="rId152" name="onHoldSchmid18">
          <controlPr autoLine="0" r:id="rId7">
            <anchor moveWithCells="1">
              <from>
                <xdr:col>5</xdr:col>
                <xdr:colOff>266700</xdr:colOff>
                <xdr:row>20</xdr:row>
                <xdr:rowOff>38100</xdr:rowOff>
              </from>
              <to>
                <xdr:col>5</xdr:col>
                <xdr:colOff>552450</xdr:colOff>
                <xdr:row>21</xdr:row>
                <xdr:rowOff>38100</xdr:rowOff>
              </to>
            </anchor>
          </controlPr>
        </control>
      </mc:Choice>
      <mc:Fallback>
        <control shapeId="334865" r:id="rId152" name="onHoldSchmid18"/>
      </mc:Fallback>
    </mc:AlternateContent>
    <mc:AlternateContent xmlns:mc="http://schemas.openxmlformats.org/markup-compatibility/2006">
      <mc:Choice Requires="x14">
        <control shapeId="334864" r:id="rId153" name="onHoldSchmid17">
          <controlPr autoLine="0" r:id="rId7">
            <anchor moveWithCells="1">
              <from>
                <xdr:col>5</xdr:col>
                <xdr:colOff>266700</xdr:colOff>
                <xdr:row>19</xdr:row>
                <xdr:rowOff>47625</xdr:rowOff>
              </from>
              <to>
                <xdr:col>5</xdr:col>
                <xdr:colOff>552450</xdr:colOff>
                <xdr:row>20</xdr:row>
                <xdr:rowOff>47625</xdr:rowOff>
              </to>
            </anchor>
          </controlPr>
        </control>
      </mc:Choice>
      <mc:Fallback>
        <control shapeId="334864" r:id="rId153" name="onHoldSchmid17"/>
      </mc:Fallback>
    </mc:AlternateContent>
    <mc:AlternateContent xmlns:mc="http://schemas.openxmlformats.org/markup-compatibility/2006">
      <mc:Choice Requires="x14">
        <control shapeId="334863" r:id="rId154" name="onHoldSchmid16">
          <controlPr autoLine="0" r:id="rId7">
            <anchor moveWithCells="1">
              <from>
                <xdr:col>5</xdr:col>
                <xdr:colOff>266700</xdr:colOff>
                <xdr:row>18</xdr:row>
                <xdr:rowOff>38100</xdr:rowOff>
              </from>
              <to>
                <xdr:col>5</xdr:col>
                <xdr:colOff>552450</xdr:colOff>
                <xdr:row>19</xdr:row>
                <xdr:rowOff>38100</xdr:rowOff>
              </to>
            </anchor>
          </controlPr>
        </control>
      </mc:Choice>
      <mc:Fallback>
        <control shapeId="334863" r:id="rId154" name="onHoldSchmid16"/>
      </mc:Fallback>
    </mc:AlternateContent>
    <mc:AlternateContent xmlns:mc="http://schemas.openxmlformats.org/markup-compatibility/2006">
      <mc:Choice Requires="x14">
        <control shapeId="334862" r:id="rId155" name="onHoldSchmid15">
          <controlPr autoLine="0" r:id="rId7">
            <anchor moveWithCells="1">
              <from>
                <xdr:col>5</xdr:col>
                <xdr:colOff>257175</xdr:colOff>
                <xdr:row>17</xdr:row>
                <xdr:rowOff>28575</xdr:rowOff>
              </from>
              <to>
                <xdr:col>5</xdr:col>
                <xdr:colOff>542925</xdr:colOff>
                <xdr:row>18</xdr:row>
                <xdr:rowOff>28575</xdr:rowOff>
              </to>
            </anchor>
          </controlPr>
        </control>
      </mc:Choice>
      <mc:Fallback>
        <control shapeId="334862" r:id="rId155" name="onHoldSchmid15"/>
      </mc:Fallback>
    </mc:AlternateContent>
    <mc:AlternateContent xmlns:mc="http://schemas.openxmlformats.org/markup-compatibility/2006">
      <mc:Choice Requires="x14">
        <control shapeId="334861" r:id="rId156" name="onHoldSchmid14">
          <controlPr autoLine="0" r:id="rId7">
            <anchor moveWithCells="1">
              <from>
                <xdr:col>5</xdr:col>
                <xdr:colOff>257175</xdr:colOff>
                <xdr:row>16</xdr:row>
                <xdr:rowOff>28575</xdr:rowOff>
              </from>
              <to>
                <xdr:col>5</xdr:col>
                <xdr:colOff>542925</xdr:colOff>
                <xdr:row>17</xdr:row>
                <xdr:rowOff>28575</xdr:rowOff>
              </to>
            </anchor>
          </controlPr>
        </control>
      </mc:Choice>
      <mc:Fallback>
        <control shapeId="334861" r:id="rId156" name="onHoldSchmid14"/>
      </mc:Fallback>
    </mc:AlternateContent>
    <mc:AlternateContent xmlns:mc="http://schemas.openxmlformats.org/markup-compatibility/2006">
      <mc:Choice Requires="x14">
        <control shapeId="334860" r:id="rId157" name="onHoldSchmid13">
          <controlPr autoLine="0" r:id="rId7">
            <anchor moveWithCells="1">
              <from>
                <xdr:col>5</xdr:col>
                <xdr:colOff>247650</xdr:colOff>
                <xdr:row>15</xdr:row>
                <xdr:rowOff>28575</xdr:rowOff>
              </from>
              <to>
                <xdr:col>5</xdr:col>
                <xdr:colOff>533400</xdr:colOff>
                <xdr:row>16</xdr:row>
                <xdr:rowOff>28575</xdr:rowOff>
              </to>
            </anchor>
          </controlPr>
        </control>
      </mc:Choice>
      <mc:Fallback>
        <control shapeId="334860" r:id="rId157" name="onHoldSchmid13"/>
      </mc:Fallback>
    </mc:AlternateContent>
    <mc:AlternateContent xmlns:mc="http://schemas.openxmlformats.org/markup-compatibility/2006">
      <mc:Choice Requires="x14">
        <control shapeId="334859" r:id="rId158" name="onHoldSchmid12">
          <controlPr autoLine="0" r:id="rId7">
            <anchor moveWithCells="1">
              <from>
                <xdr:col>5</xdr:col>
                <xdr:colOff>247650</xdr:colOff>
                <xdr:row>14</xdr:row>
                <xdr:rowOff>19050</xdr:rowOff>
              </from>
              <to>
                <xdr:col>5</xdr:col>
                <xdr:colOff>533400</xdr:colOff>
                <xdr:row>15</xdr:row>
                <xdr:rowOff>19050</xdr:rowOff>
              </to>
            </anchor>
          </controlPr>
        </control>
      </mc:Choice>
      <mc:Fallback>
        <control shapeId="334859" r:id="rId158" name="onHoldSchmid12"/>
      </mc:Fallback>
    </mc:AlternateContent>
    <mc:AlternateContent xmlns:mc="http://schemas.openxmlformats.org/markup-compatibility/2006">
      <mc:Choice Requires="x14">
        <control shapeId="334858" r:id="rId159" name="onHoldSchmid6">
          <controlPr autoLine="0" r:id="rId7">
            <anchor moveWithCells="1">
              <from>
                <xdr:col>5</xdr:col>
                <xdr:colOff>238125</xdr:colOff>
                <xdr:row>8</xdr:row>
                <xdr:rowOff>0</xdr:rowOff>
              </from>
              <to>
                <xdr:col>5</xdr:col>
                <xdr:colOff>523875</xdr:colOff>
                <xdr:row>9</xdr:row>
                <xdr:rowOff>0</xdr:rowOff>
              </to>
            </anchor>
          </controlPr>
        </control>
      </mc:Choice>
      <mc:Fallback>
        <control shapeId="334858" r:id="rId159" name="onHoldSchmid6"/>
      </mc:Fallback>
    </mc:AlternateContent>
    <mc:AlternateContent xmlns:mc="http://schemas.openxmlformats.org/markup-compatibility/2006">
      <mc:Choice Requires="x14">
        <control shapeId="334857" r:id="rId160" name="CheckBox9">
          <controlPr autoLine="0" r:id="rId7">
            <anchor moveWithCells="1">
              <from>
                <xdr:col>5</xdr:col>
                <xdr:colOff>238125</xdr:colOff>
                <xdr:row>11</xdr:row>
                <xdr:rowOff>38100</xdr:rowOff>
              </from>
              <to>
                <xdr:col>5</xdr:col>
                <xdr:colOff>523875</xdr:colOff>
                <xdr:row>12</xdr:row>
                <xdr:rowOff>38100</xdr:rowOff>
              </to>
            </anchor>
          </controlPr>
        </control>
      </mc:Choice>
      <mc:Fallback>
        <control shapeId="334857" r:id="rId160" name="CheckBox9"/>
      </mc:Fallback>
    </mc:AlternateContent>
    <mc:AlternateContent xmlns:mc="http://schemas.openxmlformats.org/markup-compatibility/2006">
      <mc:Choice Requires="x14">
        <control shapeId="334856" r:id="rId161" name="CheckBox8">
          <controlPr autoLine="0" r:id="rId7">
            <anchor moveWithCells="1">
              <from>
                <xdr:col>5</xdr:col>
                <xdr:colOff>238125</xdr:colOff>
                <xdr:row>13</xdr:row>
                <xdr:rowOff>0</xdr:rowOff>
              </from>
              <to>
                <xdr:col>5</xdr:col>
                <xdr:colOff>523875</xdr:colOff>
                <xdr:row>14</xdr:row>
                <xdr:rowOff>0</xdr:rowOff>
              </to>
            </anchor>
          </controlPr>
        </control>
      </mc:Choice>
      <mc:Fallback>
        <control shapeId="334856" r:id="rId161" name="CheckBox8"/>
      </mc:Fallback>
    </mc:AlternateContent>
    <mc:AlternateContent xmlns:mc="http://schemas.openxmlformats.org/markup-compatibility/2006">
      <mc:Choice Requires="x14">
        <control shapeId="334855" r:id="rId162" name="onHoldSchmid10">
          <controlPr autoLine="0" r:id="rId7">
            <anchor moveWithCells="1">
              <from>
                <xdr:col>5</xdr:col>
                <xdr:colOff>238125</xdr:colOff>
                <xdr:row>12</xdr:row>
                <xdr:rowOff>28575</xdr:rowOff>
              </from>
              <to>
                <xdr:col>5</xdr:col>
                <xdr:colOff>523875</xdr:colOff>
                <xdr:row>13</xdr:row>
                <xdr:rowOff>28575</xdr:rowOff>
              </to>
            </anchor>
          </controlPr>
        </control>
      </mc:Choice>
      <mc:Fallback>
        <control shapeId="334855" r:id="rId162" name="onHoldSchmid10"/>
      </mc:Fallback>
    </mc:AlternateContent>
    <mc:AlternateContent xmlns:mc="http://schemas.openxmlformats.org/markup-compatibility/2006">
      <mc:Choice Requires="x14">
        <control shapeId="334854" r:id="rId163" name="onHoldSchmid8">
          <controlPr autoLine="0" r:id="rId7">
            <anchor moveWithCells="1">
              <from>
                <xdr:col>5</xdr:col>
                <xdr:colOff>238125</xdr:colOff>
                <xdr:row>10</xdr:row>
                <xdr:rowOff>28575</xdr:rowOff>
              </from>
              <to>
                <xdr:col>5</xdr:col>
                <xdr:colOff>523875</xdr:colOff>
                <xdr:row>11</xdr:row>
                <xdr:rowOff>28575</xdr:rowOff>
              </to>
            </anchor>
          </controlPr>
        </control>
      </mc:Choice>
      <mc:Fallback>
        <control shapeId="334854" r:id="rId163" name="onHoldSchmid8"/>
      </mc:Fallback>
    </mc:AlternateContent>
    <mc:AlternateContent xmlns:mc="http://schemas.openxmlformats.org/markup-compatibility/2006">
      <mc:Choice Requires="x14">
        <control shapeId="334853" r:id="rId164" name="onHoldSchmid7">
          <controlPr autoLine="0" r:id="rId7">
            <anchor moveWithCells="1">
              <from>
                <xdr:col>5</xdr:col>
                <xdr:colOff>238125</xdr:colOff>
                <xdr:row>9</xdr:row>
                <xdr:rowOff>9525</xdr:rowOff>
              </from>
              <to>
                <xdr:col>5</xdr:col>
                <xdr:colOff>523875</xdr:colOff>
                <xdr:row>10</xdr:row>
                <xdr:rowOff>9525</xdr:rowOff>
              </to>
            </anchor>
          </controlPr>
        </control>
      </mc:Choice>
      <mc:Fallback>
        <control shapeId="334853" r:id="rId164" name="onHoldSchmid7"/>
      </mc:Fallback>
    </mc:AlternateContent>
    <mc:AlternateContent xmlns:mc="http://schemas.openxmlformats.org/markup-compatibility/2006">
      <mc:Choice Requires="x14">
        <control shapeId="334852" r:id="rId165" name="onHoldSchmid5">
          <controlPr autoLine="0" r:id="rId7">
            <anchor moveWithCells="1">
              <from>
                <xdr:col>5</xdr:col>
                <xdr:colOff>238125</xdr:colOff>
                <xdr:row>7</xdr:row>
                <xdr:rowOff>9525</xdr:rowOff>
              </from>
              <to>
                <xdr:col>5</xdr:col>
                <xdr:colOff>523875</xdr:colOff>
                <xdr:row>8</xdr:row>
                <xdr:rowOff>9525</xdr:rowOff>
              </to>
            </anchor>
          </controlPr>
        </control>
      </mc:Choice>
      <mc:Fallback>
        <control shapeId="334852" r:id="rId165" name="onHoldSchmid5"/>
      </mc:Fallback>
    </mc:AlternateContent>
    <mc:AlternateContent xmlns:mc="http://schemas.openxmlformats.org/markup-compatibility/2006">
      <mc:Choice Requires="x14">
        <control shapeId="334851" r:id="rId166" name="onHoldSchmid4">
          <controlPr autoLine="0" r:id="rId58">
            <anchor moveWithCells="1">
              <from>
                <xdr:col>5</xdr:col>
                <xdr:colOff>238125</xdr:colOff>
                <xdr:row>6</xdr:row>
                <xdr:rowOff>238125</xdr:rowOff>
              </from>
              <to>
                <xdr:col>5</xdr:col>
                <xdr:colOff>523875</xdr:colOff>
                <xdr:row>7</xdr:row>
                <xdr:rowOff>47625</xdr:rowOff>
              </to>
            </anchor>
          </controlPr>
        </control>
      </mc:Choice>
      <mc:Fallback>
        <control shapeId="334851" r:id="rId166" name="onHoldSchmid4"/>
      </mc:Fallback>
    </mc:AlternateContent>
    <mc:AlternateContent xmlns:mc="http://schemas.openxmlformats.org/markup-compatibility/2006">
      <mc:Choice Requires="x14">
        <control shapeId="334850" r:id="rId167" name="onHoldSchmid3">
          <controlPr autoLine="0" r:id="rId58">
            <anchor moveWithCells="1">
              <from>
                <xdr:col>5</xdr:col>
                <xdr:colOff>228600</xdr:colOff>
                <xdr:row>5</xdr:row>
                <xdr:rowOff>257175</xdr:rowOff>
              </from>
              <to>
                <xdr:col>5</xdr:col>
                <xdr:colOff>514350</xdr:colOff>
                <xdr:row>6</xdr:row>
                <xdr:rowOff>66675</xdr:rowOff>
              </to>
            </anchor>
          </controlPr>
        </control>
      </mc:Choice>
      <mc:Fallback>
        <control shapeId="334850" r:id="rId167" name="onHoldSchmid3"/>
      </mc:Fallback>
    </mc:AlternateContent>
    <mc:AlternateContent xmlns:mc="http://schemas.openxmlformats.org/markup-compatibility/2006">
      <mc:Choice Requires="x14">
        <control shapeId="334849" r:id="rId168" name="onHoldSchmid2">
          <controlPr autoLine="0" r:id="rId5">
            <anchor moveWithCells="1">
              <from>
                <xdr:col>5</xdr:col>
                <xdr:colOff>219075</xdr:colOff>
                <xdr:row>4</xdr:row>
                <xdr:rowOff>38100</xdr:rowOff>
              </from>
              <to>
                <xdr:col>5</xdr:col>
                <xdr:colOff>514350</xdr:colOff>
                <xdr:row>5</xdr:row>
                <xdr:rowOff>38100</xdr:rowOff>
              </to>
            </anchor>
          </controlPr>
        </control>
      </mc:Choice>
      <mc:Fallback>
        <control shapeId="334849" r:id="rId168" name="onHoldSchmid2"/>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0" tint="-0.34998626667073579"/>
    <pageSetUpPr fitToPage="1"/>
  </sheetPr>
  <dimension ref="A1:EQ438"/>
  <sheetViews>
    <sheetView showGridLines="0" tabSelected="1" zoomScale="98" zoomScaleNormal="98" workbookViewId="0"/>
  </sheetViews>
  <sheetFormatPr baseColWidth="10" defaultColWidth="11.42578125" defaultRowHeight="15" x14ac:dyDescent="0.25"/>
  <cols>
    <col min="1" max="1" width="2.5703125" customWidth="1"/>
    <col min="2" max="2" width="45.5703125" customWidth="1"/>
    <col min="3" max="3" width="5" customWidth="1"/>
    <col min="4" max="4" width="3.140625" customWidth="1"/>
    <col min="5" max="5" width="4.5703125" customWidth="1"/>
    <col min="6" max="6" width="12.140625" customWidth="1"/>
    <col min="7" max="7" width="24.7109375" customWidth="1"/>
    <col min="8" max="8" width="4.5703125" customWidth="1"/>
    <col min="9" max="9" width="23.7109375" style="2" customWidth="1"/>
    <col min="10" max="12" width="23.7109375" style="2"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customWidth="1"/>
    <col min="32" max="32" width="4.7109375" customWidth="1"/>
    <col min="33" max="33" width="24.28515625" customWidth="1"/>
    <col min="34" max="35" width="5" customWidth="1"/>
    <col min="36" max="36" width="40.85546875" style="66" customWidth="1"/>
    <col min="37" max="37" width="7.42578125" customWidth="1"/>
    <col min="42" max="42" width="62.85546875" customWidth="1"/>
  </cols>
  <sheetData>
    <row r="1" spans="1:147" ht="21.6" customHeight="1" thickBot="1" x14ac:dyDescent="0.3">
      <c r="A1" s="5"/>
      <c r="B1" s="296" t="s">
        <v>36</v>
      </c>
      <c r="C1" s="5"/>
      <c r="D1" s="12"/>
      <c r="E1" s="11"/>
      <c r="F1" s="357"/>
      <c r="G1" s="388" t="s">
        <v>48</v>
      </c>
      <c r="H1" s="11"/>
      <c r="I1" s="301" t="s">
        <v>2</v>
      </c>
      <c r="J1" s="58"/>
      <c r="K1" s="58"/>
      <c r="L1" s="58"/>
      <c r="M1" s="11"/>
      <c r="N1" s="301" t="s">
        <v>28</v>
      </c>
      <c r="O1" s="58"/>
      <c r="P1" s="58"/>
      <c r="Q1" s="59"/>
      <c r="R1" s="11"/>
      <c r="S1" s="300" t="s">
        <v>3</v>
      </c>
      <c r="T1" s="11"/>
      <c r="U1" s="300" t="s">
        <v>31</v>
      </c>
      <c r="V1" s="11"/>
      <c r="W1" s="300" t="s">
        <v>30</v>
      </c>
      <c r="X1" s="11"/>
      <c r="Y1" s="300" t="s">
        <v>35</v>
      </c>
      <c r="Z1" s="11"/>
      <c r="AA1" s="306" t="s">
        <v>14</v>
      </c>
      <c r="AB1" s="306"/>
      <c r="AC1" s="306"/>
      <c r="AD1" s="11"/>
      <c r="AE1" s="280"/>
      <c r="AF1" s="3"/>
      <c r="AG1" s="300" t="s">
        <v>43</v>
      </c>
      <c r="AI1" s="300"/>
      <c r="AJ1" s="362" t="s">
        <v>0</v>
      </c>
      <c r="AK1" s="363"/>
      <c r="AL1" s="363"/>
      <c r="AP1" s="330"/>
      <c r="AQ1" s="330"/>
      <c r="AR1" s="330"/>
      <c r="AS1" s="330"/>
      <c r="AT1" s="330"/>
      <c r="AU1" s="330"/>
      <c r="AV1" s="330"/>
      <c r="AW1" s="330"/>
      <c r="AX1" s="330"/>
      <c r="AY1" s="330"/>
      <c r="AZ1" s="330"/>
      <c r="BA1" s="330"/>
      <c r="BB1" s="330"/>
      <c r="BC1" s="330"/>
      <c r="BD1" s="330"/>
      <c r="BE1" s="331"/>
    </row>
    <row r="2" spans="1:147" ht="36" customHeight="1" thickTop="1" thickBot="1" x14ac:dyDescent="0.3">
      <c r="A2" s="5"/>
      <c r="B2" s="364" t="s">
        <v>187</v>
      </c>
      <c r="C2" s="5"/>
      <c r="D2" s="12"/>
      <c r="E2" s="11"/>
      <c r="F2" s="303" t="s">
        <v>19</v>
      </c>
      <c r="G2" s="303" t="s">
        <v>20</v>
      </c>
      <c r="H2" s="11"/>
      <c r="I2" s="305"/>
      <c r="J2" s="58"/>
      <c r="K2" s="58"/>
      <c r="L2" s="58"/>
      <c r="M2" s="11"/>
      <c r="N2" s="305"/>
      <c r="O2" s="58"/>
      <c r="P2" s="58"/>
      <c r="Q2" s="59"/>
      <c r="R2" s="11"/>
      <c r="S2" s="300"/>
      <c r="T2" s="11"/>
      <c r="U2" s="300" t="b">
        <v>0</v>
      </c>
      <c r="V2" s="11"/>
      <c r="W2" s="300" t="b">
        <v>0</v>
      </c>
      <c r="X2" s="11"/>
      <c r="Y2" s="358" t="b">
        <v>0</v>
      </c>
      <c r="Z2" s="11"/>
      <c r="AA2" s="306"/>
      <c r="AB2" s="306"/>
      <c r="AC2" s="306"/>
      <c r="AD2" s="11"/>
      <c r="AE2" s="280"/>
      <c r="AF2" s="3"/>
      <c r="AG2" s="307" t="s">
        <v>46</v>
      </c>
      <c r="AI2" s="303" t="s">
        <v>96</v>
      </c>
      <c r="AJ2" s="303" t="s">
        <v>93</v>
      </c>
      <c r="AK2" s="303" t="s">
        <v>94</v>
      </c>
      <c r="AL2" s="308" t="s">
        <v>95</v>
      </c>
      <c r="AP2" s="330"/>
      <c r="AQ2" s="346"/>
      <c r="AR2" s="347"/>
      <c r="AS2" s="348"/>
      <c r="AT2" s="348"/>
      <c r="AU2" s="348"/>
      <c r="AV2" s="348"/>
      <c r="AW2" s="349"/>
      <c r="AX2" s="350"/>
      <c r="AY2" s="351"/>
      <c r="AZ2" s="352"/>
      <c r="BA2" s="353"/>
      <c r="BB2" s="354"/>
      <c r="BC2" s="355"/>
      <c r="BD2" s="356"/>
      <c r="BE2" s="343"/>
    </row>
    <row r="3" spans="1:147" ht="3" customHeight="1" thickTop="1" x14ac:dyDescent="0.25">
      <c r="A3" s="5"/>
      <c r="B3" s="365"/>
      <c r="C3" s="5"/>
      <c r="D3" s="12"/>
      <c r="E3" s="11"/>
      <c r="F3" s="282"/>
      <c r="G3" s="282"/>
      <c r="H3" s="11"/>
      <c r="I3" s="298"/>
      <c r="J3" s="58"/>
      <c r="K3" s="58"/>
      <c r="L3" s="58"/>
      <c r="M3" s="11"/>
      <c r="N3" s="282"/>
      <c r="O3" s="58"/>
      <c r="P3" s="58"/>
      <c r="Q3" s="59"/>
      <c r="R3" s="11"/>
      <c r="S3" s="282"/>
      <c r="T3" s="11"/>
      <c r="U3" s="282"/>
      <c r="V3" s="11"/>
      <c r="W3" s="282"/>
      <c r="X3" s="11"/>
      <c r="Y3" s="282"/>
      <c r="Z3" s="11"/>
      <c r="AA3" s="282"/>
      <c r="AB3" s="282"/>
      <c r="AC3" s="282"/>
      <c r="AD3" s="11"/>
      <c r="AE3" s="282"/>
      <c r="AF3" s="3"/>
      <c r="AG3" s="282"/>
      <c r="AI3" s="283"/>
      <c r="AJ3" s="284"/>
      <c r="AK3" s="283"/>
      <c r="AL3" s="283"/>
      <c r="AP3" s="344"/>
      <c r="AQ3" s="343"/>
      <c r="AR3" s="343"/>
      <c r="AS3" s="343"/>
      <c r="AT3" s="343"/>
      <c r="AU3" s="343"/>
      <c r="AV3" s="343"/>
      <c r="AW3" s="343"/>
      <c r="AX3" s="343"/>
      <c r="AY3" s="343"/>
      <c r="AZ3" s="343"/>
      <c r="BA3" s="343"/>
      <c r="BB3" s="343"/>
      <c r="BC3" s="343"/>
      <c r="BD3" s="343"/>
      <c r="BE3" s="343"/>
    </row>
    <row r="4" spans="1:147" s="4" customFormat="1" ht="15.75" customHeight="1" x14ac:dyDescent="0.25">
      <c r="B4" s="300" t="s">
        <v>37</v>
      </c>
      <c r="D4" s="12"/>
      <c r="F4" s="13" t="s">
        <v>21</v>
      </c>
      <c r="G4" s="13" t="s">
        <v>24</v>
      </c>
      <c r="I4" s="36" t="s">
        <v>18</v>
      </c>
      <c r="J4" s="2"/>
      <c r="K4" s="2"/>
      <c r="L4" s="2"/>
      <c r="N4" s="88">
        <f>$B$16</f>
        <v>42550</v>
      </c>
      <c r="O4" s="2"/>
      <c r="P4" s="2"/>
      <c r="Q4" s="2"/>
      <c r="S4" s="18">
        <v>1</v>
      </c>
      <c r="U4" s="13" t="s">
        <v>32</v>
      </c>
      <c r="V4" s="3"/>
      <c r="W4" s="13" t="s">
        <v>32</v>
      </c>
      <c r="X4" s="22"/>
      <c r="Y4" s="13" t="s">
        <v>32</v>
      </c>
      <c r="AA4" s="23" t="s">
        <v>15</v>
      </c>
      <c r="AB4" s="24">
        <v>7</v>
      </c>
      <c r="AC4" s="25" t="s">
        <v>16</v>
      </c>
      <c r="AE4" s="32"/>
      <c r="AG4" s="34">
        <v>42005</v>
      </c>
      <c r="AI4" s="321">
        <v>1</v>
      </c>
      <c r="AJ4" s="322" t="s">
        <v>197</v>
      </c>
      <c r="AK4" s="225" t="b">
        <v>1</v>
      </c>
      <c r="AL4" s="327"/>
      <c r="AP4" s="344"/>
      <c r="AQ4" s="343"/>
      <c r="AR4" s="343"/>
      <c r="AS4" s="343"/>
      <c r="AT4" s="343"/>
      <c r="AU4" s="343"/>
      <c r="AV4" s="343"/>
      <c r="AW4" s="343"/>
      <c r="AX4" s="343"/>
      <c r="AY4" s="343"/>
      <c r="AZ4" s="343"/>
      <c r="BA4" s="343"/>
      <c r="BB4" s="343"/>
      <c r="BC4" s="343"/>
      <c r="BD4" s="343"/>
      <c r="BE4" s="345"/>
    </row>
    <row r="5" spans="1:147" x14ac:dyDescent="0.25">
      <c r="B5" s="8" t="s">
        <v>193</v>
      </c>
      <c r="D5" s="12"/>
      <c r="F5" s="15" t="s">
        <v>22</v>
      </c>
      <c r="G5" s="66" t="s">
        <v>25</v>
      </c>
      <c r="I5" s="37" t="s">
        <v>194</v>
      </c>
      <c r="J5" s="2" t="s">
        <v>148</v>
      </c>
      <c r="N5" s="89" t="e">
        <f>MAX(#REF!,#REF!)</f>
        <v>#REF!</v>
      </c>
      <c r="O5" s="2" t="s">
        <v>188</v>
      </c>
      <c r="P5" s="2"/>
      <c r="Q5" s="2"/>
      <c r="S5" s="320">
        <v>0</v>
      </c>
      <c r="T5" s="320"/>
      <c r="U5" s="68" t="s">
        <v>33</v>
      </c>
      <c r="V5" s="3"/>
      <c r="W5" s="68" t="s">
        <v>33</v>
      </c>
      <c r="X5" s="3"/>
      <c r="Y5" s="66" t="s">
        <v>33</v>
      </c>
      <c r="AA5" s="26" t="str">
        <f>CONCATENATE("Wenn Wert kleiner ",AB4," Tage und grösser/gleich")</f>
        <v>Wenn Wert kleiner 7 Tage und grösser/gleich</v>
      </c>
      <c r="AB5" s="27">
        <v>0</v>
      </c>
      <c r="AC5" s="27" t="s">
        <v>17</v>
      </c>
      <c r="AE5" s="33"/>
      <c r="AG5" s="35">
        <v>42010</v>
      </c>
      <c r="AI5" s="323">
        <v>2</v>
      </c>
      <c r="AJ5" s="324" t="s">
        <v>51</v>
      </c>
      <c r="AK5" s="226" t="b">
        <v>1</v>
      </c>
      <c r="AL5" s="328">
        <v>1</v>
      </c>
      <c r="AP5" s="343"/>
      <c r="AQ5" s="343"/>
      <c r="AR5" s="343"/>
      <c r="AS5" s="343"/>
      <c r="AT5" s="343"/>
      <c r="AU5" s="343"/>
      <c r="AV5" s="343"/>
      <c r="AW5" s="343"/>
      <c r="AX5" s="343"/>
      <c r="AY5" s="343"/>
      <c r="AZ5" s="343"/>
      <c r="BA5" s="343"/>
      <c r="BB5" s="343"/>
      <c r="BC5" s="343"/>
      <c r="BD5" s="343"/>
      <c r="BE5" s="343"/>
    </row>
    <row r="6" spans="1:147" ht="30.75" thickBot="1" x14ac:dyDescent="0.3">
      <c r="B6" s="300" t="s">
        <v>38</v>
      </c>
      <c r="D6" s="203"/>
      <c r="F6" s="15" t="s">
        <v>23</v>
      </c>
      <c r="G6" s="15" t="s">
        <v>26</v>
      </c>
      <c r="I6" s="37" t="s">
        <v>149</v>
      </c>
      <c r="N6" s="90" t="e">
        <f>MIN(#REF!,#REF!)</f>
        <v>#REF!</v>
      </c>
      <c r="O6" s="2"/>
      <c r="P6" s="2"/>
      <c r="Q6" s="2"/>
      <c r="S6" s="19">
        <v>0.1</v>
      </c>
      <c r="U6" s="14" t="s">
        <v>34</v>
      </c>
      <c r="V6" s="3"/>
      <c r="W6" s="14" t="s">
        <v>34</v>
      </c>
      <c r="X6" s="3"/>
      <c r="Y6" s="14" t="s">
        <v>34</v>
      </c>
      <c r="AA6" s="28" t="str">
        <f>CONCATENATE("Wenn Wert kleiner als ",AB5," dann Rot")</f>
        <v>Wenn Wert kleiner als 0 dann Rot</v>
      </c>
      <c r="AB6" s="1"/>
      <c r="AC6" s="27"/>
      <c r="AG6" s="35">
        <v>42097</v>
      </c>
      <c r="AI6" s="323">
        <v>3</v>
      </c>
      <c r="AJ6" s="325" t="s">
        <v>91</v>
      </c>
      <c r="AK6" s="226" t="b">
        <v>1</v>
      </c>
      <c r="AL6" s="328">
        <v>2</v>
      </c>
      <c r="AP6" s="330"/>
      <c r="AQ6" s="330"/>
      <c r="AR6" s="330"/>
      <c r="AS6" s="330"/>
      <c r="AT6" s="330"/>
      <c r="AU6" s="330"/>
      <c r="AV6" s="330"/>
      <c r="AW6" s="330"/>
      <c r="AX6" s="330"/>
      <c r="AY6" s="330"/>
      <c r="AZ6" s="330"/>
      <c r="BA6" s="330"/>
      <c r="BB6" s="330"/>
      <c r="BC6" s="330"/>
      <c r="BD6" s="330"/>
      <c r="BE6" s="331"/>
    </row>
    <row r="7" spans="1:147" ht="16.5" thickTop="1" thickBot="1" x14ac:dyDescent="0.3">
      <c r="B7" s="9" t="s">
        <v>204</v>
      </c>
      <c r="D7" s="203"/>
      <c r="F7" s="15" t="s">
        <v>4</v>
      </c>
      <c r="G7" s="15" t="s">
        <v>27</v>
      </c>
      <c r="I7" s="37" t="s">
        <v>150</v>
      </c>
      <c r="N7" s="91"/>
      <c r="O7" s="2"/>
      <c r="P7" s="2"/>
      <c r="Q7" s="2"/>
      <c r="S7" s="19">
        <v>0.2</v>
      </c>
      <c r="U7" s="14" t="s">
        <v>27</v>
      </c>
      <c r="V7" s="3"/>
      <c r="W7" s="14" t="s">
        <v>27</v>
      </c>
      <c r="X7" s="3"/>
      <c r="Y7" s="14" t="s">
        <v>27</v>
      </c>
      <c r="AA7" s="29"/>
      <c r="AB7" s="30"/>
      <c r="AC7" s="31"/>
      <c r="AG7" s="35">
        <v>42100</v>
      </c>
      <c r="AI7" s="323">
        <v>4</v>
      </c>
      <c r="AJ7" s="325" t="s">
        <v>198</v>
      </c>
      <c r="AK7" s="226" t="b">
        <v>0</v>
      </c>
      <c r="AL7" s="328">
        <v>3</v>
      </c>
      <c r="AP7" s="330"/>
      <c r="AQ7" s="332"/>
      <c r="AR7" s="333"/>
      <c r="AS7" s="334"/>
      <c r="AT7" s="334"/>
      <c r="AU7" s="334"/>
      <c r="AV7" s="334"/>
      <c r="AW7" s="335"/>
      <c r="AX7" s="336"/>
      <c r="AY7" s="337"/>
      <c r="AZ7" s="338"/>
      <c r="BA7" s="339"/>
      <c r="BB7" s="340"/>
      <c r="BC7" s="341"/>
      <c r="BD7" s="342"/>
      <c r="BE7" s="343"/>
    </row>
    <row r="8" spans="1:147" ht="15.75" thickTop="1" x14ac:dyDescent="0.25">
      <c r="D8" s="204"/>
      <c r="F8" s="15" t="s">
        <v>5</v>
      </c>
      <c r="G8" s="15" t="s">
        <v>27</v>
      </c>
      <c r="I8" s="37" t="s">
        <v>151</v>
      </c>
      <c r="N8" s="92">
        <f>N$4+1*7</f>
        <v>42557</v>
      </c>
      <c r="O8" s="2"/>
      <c r="P8" s="2"/>
      <c r="Q8" s="2"/>
      <c r="S8" s="19">
        <v>0.4</v>
      </c>
      <c r="U8" s="14"/>
      <c r="V8" s="3"/>
      <c r="W8" s="14"/>
      <c r="X8" s="3"/>
      <c r="Y8" s="14"/>
      <c r="AG8" s="35">
        <v>42125</v>
      </c>
      <c r="AI8" s="323">
        <v>5</v>
      </c>
      <c r="AJ8" s="326" t="s">
        <v>52</v>
      </c>
      <c r="AK8" s="226" t="b">
        <v>0</v>
      </c>
      <c r="AL8" s="328">
        <v>4</v>
      </c>
      <c r="AP8" s="344"/>
      <c r="AQ8" s="343"/>
      <c r="AR8" s="343"/>
      <c r="AS8" s="343"/>
      <c r="AT8" s="343"/>
      <c r="AU8" s="343"/>
      <c r="AV8" s="343"/>
      <c r="AW8" s="343"/>
      <c r="AX8" s="343"/>
      <c r="AY8" s="343"/>
      <c r="AZ8" s="343"/>
      <c r="BA8" s="343"/>
      <c r="BB8" s="343"/>
      <c r="BC8" s="343"/>
      <c r="BD8" s="343"/>
      <c r="BE8" s="343"/>
    </row>
    <row r="9" spans="1:147" x14ac:dyDescent="0.25">
      <c r="B9" s="300" t="s">
        <v>39</v>
      </c>
      <c r="D9" s="204"/>
      <c r="F9" s="15" t="s">
        <v>6</v>
      </c>
      <c r="G9" s="15"/>
      <c r="I9" s="37" t="s">
        <v>152</v>
      </c>
      <c r="N9" s="93">
        <f>N$4+2*7</f>
        <v>42564</v>
      </c>
      <c r="O9" s="2"/>
      <c r="P9" s="2"/>
      <c r="Q9" s="2"/>
      <c r="S9" s="19">
        <v>0.5</v>
      </c>
      <c r="U9" s="14"/>
      <c r="V9" s="3"/>
      <c r="W9" s="14"/>
      <c r="X9" s="3"/>
      <c r="Y9" s="14"/>
      <c r="AG9" s="35">
        <v>42138</v>
      </c>
      <c r="AI9" s="323">
        <v>6</v>
      </c>
      <c r="AJ9" s="326" t="s">
        <v>53</v>
      </c>
      <c r="AK9" s="226" t="b">
        <v>0</v>
      </c>
      <c r="AL9" s="328">
        <v>5</v>
      </c>
      <c r="AP9" s="344"/>
      <c r="AQ9" s="343"/>
      <c r="AR9" s="343"/>
      <c r="AS9" s="343"/>
      <c r="AT9" s="343"/>
      <c r="AU9" s="343"/>
      <c r="AV9" s="343"/>
      <c r="AW9" s="343"/>
      <c r="AX9" s="343"/>
      <c r="AY9" s="343"/>
      <c r="AZ9" s="343"/>
      <c r="BA9" s="343"/>
      <c r="BB9" s="343"/>
      <c r="BC9" s="343"/>
      <c r="BD9" s="343"/>
      <c r="BE9" s="345"/>
    </row>
    <row r="10" spans="1:147" ht="17.45" customHeight="1" x14ac:dyDescent="0.25">
      <c r="B10" s="8" t="s">
        <v>205</v>
      </c>
      <c r="D10" s="204"/>
      <c r="F10" s="15" t="s">
        <v>7</v>
      </c>
      <c r="G10" s="15"/>
      <c r="I10" s="37" t="s">
        <v>153</v>
      </c>
      <c r="N10" s="94">
        <f>N$4+3*7</f>
        <v>42571</v>
      </c>
      <c r="O10" s="2"/>
      <c r="P10" s="2"/>
      <c r="Q10" s="2"/>
      <c r="S10" s="19">
        <v>0.6</v>
      </c>
      <c r="U10" s="15"/>
      <c r="V10" s="3"/>
      <c r="W10" s="15"/>
      <c r="X10" s="3"/>
      <c r="Y10" s="15"/>
      <c r="AG10" s="35">
        <v>42149</v>
      </c>
      <c r="AI10" s="323">
        <v>7</v>
      </c>
      <c r="AJ10" s="326" t="s">
        <v>54</v>
      </c>
      <c r="AK10" s="226" t="b">
        <v>0</v>
      </c>
      <c r="AL10" s="328">
        <v>4</v>
      </c>
      <c r="AP10" s="343"/>
      <c r="AQ10" s="343"/>
      <c r="AR10" s="343"/>
      <c r="AS10" s="343"/>
      <c r="AT10" s="343"/>
      <c r="AU10" s="343"/>
      <c r="AV10" s="343"/>
      <c r="AW10" s="343"/>
      <c r="AX10" s="343"/>
      <c r="AY10" s="343"/>
      <c r="AZ10" s="343"/>
      <c r="BA10" s="343"/>
      <c r="BB10" s="343"/>
      <c r="BC10" s="343"/>
      <c r="BD10" s="343"/>
      <c r="BE10" s="343"/>
    </row>
    <row r="11" spans="1:147" ht="18.600000000000001" customHeight="1" thickBot="1" x14ac:dyDescent="0.3">
      <c r="D11" s="12"/>
      <c r="F11" s="15" t="s">
        <v>8</v>
      </c>
      <c r="G11" s="15"/>
      <c r="I11" s="37" t="s">
        <v>154</v>
      </c>
      <c r="N11" s="95">
        <f>N$4+4*7</f>
        <v>42578</v>
      </c>
      <c r="O11" s="2"/>
      <c r="P11" s="2"/>
      <c r="Q11" s="2"/>
      <c r="S11" s="19">
        <v>0.8</v>
      </c>
      <c r="U11" s="15"/>
      <c r="V11" s="3"/>
      <c r="W11" s="15"/>
      <c r="X11" s="3"/>
      <c r="Y11" s="15"/>
      <c r="AG11" s="35">
        <v>42159</v>
      </c>
      <c r="AI11" s="323">
        <v>8</v>
      </c>
      <c r="AJ11" s="324" t="s">
        <v>199</v>
      </c>
      <c r="AK11" s="226" t="b">
        <v>0</v>
      </c>
      <c r="AL11" s="328">
        <v>7</v>
      </c>
      <c r="AP11" s="330"/>
      <c r="AQ11" s="330"/>
      <c r="AR11" s="330"/>
      <c r="AS11" s="330"/>
      <c r="AT11" s="330"/>
      <c r="AU11" s="330"/>
      <c r="AV11" s="330"/>
      <c r="AW11" s="330"/>
      <c r="AX11" s="330"/>
      <c r="AY11" s="330"/>
      <c r="AZ11" s="330"/>
      <c r="BA11" s="330"/>
      <c r="BB11" s="330"/>
      <c r="BC11" s="330"/>
      <c r="BD11" s="330"/>
      <c r="BE11" s="331"/>
    </row>
    <row r="12" spans="1:147" ht="16.5" thickTop="1" thickBot="1" x14ac:dyDescent="0.3">
      <c r="B12" s="300" t="s">
        <v>40</v>
      </c>
      <c r="D12" s="12"/>
      <c r="F12" s="15" t="s">
        <v>9</v>
      </c>
      <c r="G12" s="15"/>
      <c r="I12" s="37" t="s">
        <v>155</v>
      </c>
      <c r="N12" s="96">
        <f>N$4+5*7</f>
        <v>42585</v>
      </c>
      <c r="O12" s="2"/>
      <c r="P12" s="2"/>
      <c r="Q12" s="2"/>
      <c r="S12" s="19">
        <v>1</v>
      </c>
      <c r="U12" s="15"/>
      <c r="V12" s="3"/>
      <c r="W12" s="15"/>
      <c r="X12" s="3"/>
      <c r="Y12" s="15"/>
      <c r="AG12" s="35">
        <v>42280</v>
      </c>
      <c r="AI12" s="323">
        <v>9</v>
      </c>
      <c r="AJ12" s="324" t="s">
        <v>56</v>
      </c>
      <c r="AK12" s="226" t="b">
        <v>0</v>
      </c>
      <c r="AL12" s="328">
        <v>8</v>
      </c>
      <c r="AP12" s="330"/>
      <c r="AQ12" s="332"/>
      <c r="AR12" s="333"/>
      <c r="AS12" s="334"/>
      <c r="AT12" s="334"/>
      <c r="AU12" s="334"/>
      <c r="AV12" s="334"/>
      <c r="AW12" s="335"/>
      <c r="AX12" s="336"/>
      <c r="AY12" s="337"/>
      <c r="AZ12" s="338"/>
      <c r="BA12" s="339"/>
      <c r="BB12" s="340"/>
      <c r="BC12" s="341"/>
      <c r="BD12" s="342"/>
      <c r="BE12" s="343"/>
    </row>
    <row r="13" spans="1:147" ht="18.600000000000001" customHeight="1" thickTop="1" x14ac:dyDescent="0.25">
      <c r="B13" s="8" t="s">
        <v>203</v>
      </c>
      <c r="D13" s="12"/>
      <c r="F13" s="15" t="s">
        <v>10</v>
      </c>
      <c r="G13" s="15"/>
      <c r="I13" s="37" t="s">
        <v>156</v>
      </c>
      <c r="N13" s="97">
        <f>N$4+6*7</f>
        <v>42592</v>
      </c>
      <c r="O13" s="2"/>
      <c r="P13" s="2"/>
      <c r="Q13" s="2"/>
      <c r="R13" s="74"/>
      <c r="S13" s="19"/>
      <c r="U13" s="15"/>
      <c r="V13" s="3"/>
      <c r="W13" s="15"/>
      <c r="X13" s="3"/>
      <c r="Y13" s="15"/>
      <c r="Z13" s="74"/>
      <c r="AG13" s="35">
        <v>42309</v>
      </c>
      <c r="AH13" s="74"/>
      <c r="AI13" s="323">
        <v>10</v>
      </c>
      <c r="AJ13" s="324" t="s">
        <v>55</v>
      </c>
      <c r="AK13" s="226" t="b">
        <v>0</v>
      </c>
      <c r="AL13" s="329">
        <v>7</v>
      </c>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75"/>
      <c r="CZ13" s="75"/>
      <c r="DA13" s="75"/>
      <c r="DB13" s="75"/>
      <c r="DC13" s="75"/>
      <c r="DD13" s="75"/>
      <c r="DE13" s="75"/>
      <c r="DF13" s="75"/>
      <c r="DG13" s="75"/>
      <c r="DH13" s="75"/>
      <c r="DI13" s="75"/>
      <c r="DJ13" s="75"/>
      <c r="DK13" s="75"/>
      <c r="DL13" s="75"/>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row>
    <row r="14" spans="1:147" x14ac:dyDescent="0.25">
      <c r="D14" s="12"/>
      <c r="F14" s="15"/>
      <c r="G14" s="15"/>
      <c r="I14" s="37" t="s">
        <v>157</v>
      </c>
      <c r="N14" s="98">
        <f>N$4+7*7</f>
        <v>42599</v>
      </c>
      <c r="O14" s="2"/>
      <c r="P14" s="2"/>
      <c r="Q14" s="2"/>
      <c r="R14" s="74"/>
      <c r="S14" s="19"/>
      <c r="U14" s="15"/>
      <c r="V14" s="3"/>
      <c r="W14" s="15"/>
      <c r="X14" s="3"/>
      <c r="Y14" s="15"/>
      <c r="Z14" s="74"/>
      <c r="AG14" s="35">
        <v>42363</v>
      </c>
      <c r="AH14" s="74"/>
      <c r="AI14" s="323">
        <v>11</v>
      </c>
      <c r="AJ14" s="324" t="s">
        <v>57</v>
      </c>
      <c r="AK14" s="226" t="b">
        <v>0</v>
      </c>
      <c r="AL14" s="329">
        <v>6</v>
      </c>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row>
    <row r="15" spans="1:147" x14ac:dyDescent="0.25">
      <c r="B15" s="303" t="s">
        <v>42</v>
      </c>
      <c r="D15" s="12"/>
      <c r="F15" s="15" t="s">
        <v>11</v>
      </c>
      <c r="G15" s="15"/>
      <c r="I15" s="37"/>
      <c r="N15" s="99">
        <f>N$4+8*7</f>
        <v>42606</v>
      </c>
      <c r="O15" s="2"/>
      <c r="P15" s="2"/>
      <c r="Q15" s="2"/>
      <c r="R15" s="74"/>
      <c r="S15" s="19"/>
      <c r="U15" s="299"/>
      <c r="V15" s="3"/>
      <c r="W15" s="15"/>
      <c r="X15" s="3"/>
      <c r="Y15" s="15"/>
      <c r="Z15" s="74"/>
      <c r="AG15" s="35">
        <v>42364</v>
      </c>
      <c r="AH15" s="74"/>
      <c r="AI15" s="323">
        <v>12</v>
      </c>
      <c r="AJ15" s="324" t="s">
        <v>58</v>
      </c>
      <c r="AK15" s="226" t="b">
        <v>0</v>
      </c>
      <c r="AL15" s="329">
        <v>5</v>
      </c>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75"/>
      <c r="CZ15" s="75"/>
      <c r="DA15" s="75"/>
      <c r="DB15" s="75"/>
      <c r="DC15" s="75"/>
      <c r="DD15" s="75"/>
      <c r="DE15" s="75"/>
      <c r="DF15" s="75"/>
      <c r="DG15" s="75"/>
      <c r="DH15" s="75"/>
      <c r="DI15" s="75"/>
      <c r="DJ15" s="75"/>
      <c r="DK15" s="75"/>
      <c r="DL15" s="75"/>
      <c r="DM15" s="75"/>
      <c r="DN15" s="75"/>
      <c r="DO15" s="75"/>
      <c r="DP15" s="75"/>
      <c r="DQ15" s="75"/>
      <c r="DR15" s="75"/>
      <c r="DS15" s="75"/>
      <c r="DT15" s="75"/>
      <c r="DU15" s="75"/>
      <c r="DV15" s="75"/>
      <c r="DW15" s="75"/>
      <c r="DX15" s="75"/>
      <c r="DY15" s="75"/>
      <c r="DZ15" s="75"/>
      <c r="EA15" s="75"/>
      <c r="EB15" s="75"/>
      <c r="EC15" s="75"/>
      <c r="ED15" s="75"/>
      <c r="EE15" s="75"/>
      <c r="EF15" s="75"/>
      <c r="EG15" s="75"/>
      <c r="EH15" s="75"/>
      <c r="EI15" s="75"/>
      <c r="EJ15" s="75"/>
      <c r="EK15" s="75"/>
      <c r="EL15" s="75"/>
      <c r="EM15" s="75"/>
      <c r="EN15" s="75"/>
      <c r="EO15" s="75"/>
      <c r="EP15" s="75"/>
      <c r="EQ15" s="75"/>
    </row>
    <row r="16" spans="1:147" ht="15.75" thickBot="1" x14ac:dyDescent="0.3">
      <c r="B16" s="10">
        <v>42550</v>
      </c>
      <c r="D16" s="12"/>
      <c r="F16" s="15" t="s">
        <v>12</v>
      </c>
      <c r="G16" s="15"/>
      <c r="I16" s="37" t="s">
        <v>158</v>
      </c>
      <c r="N16" s="100">
        <f>N$4+9*7</f>
        <v>42613</v>
      </c>
      <c r="O16" s="2"/>
      <c r="P16" s="2"/>
      <c r="Q16" s="2"/>
      <c r="R16" s="74"/>
      <c r="S16" s="19"/>
      <c r="U16" s="15"/>
      <c r="V16" s="3"/>
      <c r="W16" s="15"/>
      <c r="X16" s="3"/>
      <c r="Y16" s="15"/>
      <c r="Z16" s="74"/>
      <c r="AG16" s="34">
        <v>42370</v>
      </c>
      <c r="AH16" s="74"/>
      <c r="AI16" s="323">
        <v>13</v>
      </c>
      <c r="AJ16" s="324" t="s">
        <v>66</v>
      </c>
      <c r="AK16" s="226" t="b">
        <v>0</v>
      </c>
      <c r="AL16" s="329">
        <v>11</v>
      </c>
      <c r="AM16" s="75"/>
      <c r="AN16" s="75"/>
      <c r="AO16" s="75"/>
      <c r="AP16" s="76"/>
      <c r="AQ16" s="76"/>
      <c r="AR16" s="76"/>
      <c r="AS16" s="76"/>
      <c r="AT16" s="76"/>
      <c r="AU16" s="76"/>
      <c r="AV16" s="76"/>
      <c r="AW16" s="76"/>
      <c r="AX16" s="76"/>
      <c r="AY16" s="76"/>
      <c r="AZ16" s="76"/>
      <c r="BA16" s="76"/>
      <c r="BB16" s="76"/>
      <c r="BC16" s="76"/>
      <c r="BD16" s="76"/>
      <c r="BE16" s="76"/>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c r="DQ16" s="75"/>
      <c r="DR16" s="75"/>
      <c r="DS16" s="75"/>
      <c r="DT16" s="75"/>
      <c r="DU16" s="75"/>
      <c r="DV16" s="75"/>
      <c r="DW16" s="75"/>
      <c r="DX16" s="75"/>
      <c r="DY16" s="75"/>
      <c r="DZ16" s="75"/>
      <c r="EA16" s="75"/>
      <c r="EB16" s="75"/>
      <c r="EC16" s="75"/>
      <c r="ED16" s="75"/>
      <c r="EE16" s="75"/>
      <c r="EF16" s="75"/>
      <c r="EG16" s="75"/>
      <c r="EH16" s="75"/>
      <c r="EI16" s="75"/>
      <c r="EJ16" s="75"/>
      <c r="EK16" s="75"/>
      <c r="EL16" s="75"/>
      <c r="EM16" s="75"/>
      <c r="EN16" s="75"/>
      <c r="EO16" s="75"/>
      <c r="EP16" s="75"/>
      <c r="EQ16" s="75"/>
    </row>
    <row r="17" spans="2:147" ht="16.5" thickTop="1" thickBot="1" x14ac:dyDescent="0.3">
      <c r="D17" s="12"/>
      <c r="F17" s="15"/>
      <c r="G17" s="15"/>
      <c r="I17" s="37" t="s">
        <v>159</v>
      </c>
      <c r="N17" s="101">
        <f>N$4+10*7</f>
        <v>42620</v>
      </c>
      <c r="O17" s="2"/>
      <c r="P17" s="2"/>
      <c r="Q17" s="2"/>
      <c r="S17" s="19"/>
      <c r="U17" s="15"/>
      <c r="V17" s="3"/>
      <c r="W17" s="15"/>
      <c r="X17" s="3"/>
      <c r="Y17" s="15"/>
      <c r="AG17" s="35">
        <v>42375</v>
      </c>
      <c r="AI17" s="323">
        <v>14</v>
      </c>
      <c r="AJ17" s="324" t="s">
        <v>59</v>
      </c>
      <c r="AK17" s="226" t="b">
        <v>0</v>
      </c>
      <c r="AL17" s="329">
        <v>13</v>
      </c>
      <c r="AM17" s="75"/>
      <c r="AN17" s="75"/>
      <c r="AO17" s="75"/>
      <c r="AP17" s="76"/>
      <c r="AQ17" s="77"/>
      <c r="AR17" s="78"/>
      <c r="AS17" s="79"/>
      <c r="AT17" s="79"/>
      <c r="AU17" s="79"/>
      <c r="AV17" s="79"/>
      <c r="AW17" s="80"/>
      <c r="AX17" s="81"/>
      <c r="AY17" s="82"/>
      <c r="AZ17" s="83" t="str">
        <f>IF(AX17="","",IF(AY17="M","",IF(AY17="","",WORKDAY(AX17,AY17-1,Feiertage))))</f>
        <v/>
      </c>
      <c r="BA17" s="84"/>
      <c r="BB17" s="85"/>
      <c r="BC17" s="86"/>
      <c r="BD17" s="87"/>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75"/>
      <c r="CZ17" s="75"/>
      <c r="DA17" s="75"/>
      <c r="DB17" s="75"/>
      <c r="DC17" s="75"/>
      <c r="DD17" s="75"/>
      <c r="DE17" s="75"/>
      <c r="DF17" s="75"/>
      <c r="DG17" s="75"/>
      <c r="DH17" s="75"/>
      <c r="DI17" s="75"/>
      <c r="DJ17" s="75"/>
      <c r="DK17" s="75"/>
      <c r="DL17" s="75"/>
      <c r="DM17" s="75"/>
      <c r="DN17" s="75"/>
      <c r="DO17" s="75"/>
      <c r="DP17" s="75"/>
      <c r="DQ17" s="75"/>
      <c r="DR17" s="75"/>
      <c r="DS17" s="75"/>
      <c r="DT17" s="75"/>
      <c r="DU17" s="75"/>
      <c r="DV17" s="75"/>
      <c r="DW17" s="75"/>
      <c r="DX17" s="75"/>
      <c r="DY17" s="75"/>
      <c r="DZ17" s="75"/>
      <c r="EA17" s="75"/>
      <c r="EB17" s="75"/>
      <c r="EC17" s="75"/>
      <c r="ED17" s="75"/>
      <c r="EE17" s="75"/>
      <c r="EF17" s="75"/>
      <c r="EG17" s="75"/>
      <c r="EH17" s="75"/>
      <c r="EI17" s="75"/>
      <c r="EJ17" s="75"/>
      <c r="EK17" s="75"/>
      <c r="EL17" s="75"/>
      <c r="EM17" s="75"/>
      <c r="EN17" s="75"/>
      <c r="EO17" s="75"/>
      <c r="EP17" s="75"/>
      <c r="EQ17" s="75"/>
    </row>
    <row r="18" spans="2:147" ht="15.75" customHeight="1" thickTop="1" x14ac:dyDescent="0.25">
      <c r="B18" s="302" t="s">
        <v>79</v>
      </c>
      <c r="D18" s="12"/>
      <c r="F18" s="15"/>
      <c r="G18" s="15"/>
      <c r="I18" s="37" t="s">
        <v>160</v>
      </c>
      <c r="N18" s="102">
        <f>N$4+11*7</f>
        <v>42627</v>
      </c>
      <c r="O18" s="2"/>
      <c r="P18" s="2"/>
      <c r="Q18" s="2"/>
      <c r="S18" s="19"/>
      <c r="U18" s="15"/>
      <c r="V18" s="3"/>
      <c r="W18" s="15"/>
      <c r="X18" s="3"/>
      <c r="Y18" s="15"/>
      <c r="AG18" s="35">
        <v>42454</v>
      </c>
      <c r="AI18" s="323">
        <v>15</v>
      </c>
      <c r="AJ18" s="324" t="s">
        <v>200</v>
      </c>
      <c r="AK18" s="226" t="b">
        <v>0</v>
      </c>
      <c r="AL18" s="329">
        <v>14</v>
      </c>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75"/>
      <c r="CZ18" s="75"/>
      <c r="DA18" s="75"/>
      <c r="DB18" s="75"/>
      <c r="DC18" s="75"/>
      <c r="DD18" s="75"/>
      <c r="DE18" s="75"/>
      <c r="DF18" s="75"/>
      <c r="DG18" s="75"/>
      <c r="DH18" s="75"/>
      <c r="DI18" s="75"/>
      <c r="DJ18" s="75"/>
      <c r="DK18" s="75"/>
      <c r="DL18" s="75"/>
      <c r="DM18" s="75"/>
      <c r="DN18" s="75"/>
      <c r="DO18" s="75"/>
      <c r="DP18" s="75"/>
      <c r="DQ18" s="75"/>
      <c r="DR18" s="75"/>
      <c r="DS18" s="75"/>
      <c r="DT18" s="75"/>
      <c r="DU18" s="75"/>
      <c r="DV18" s="75"/>
      <c r="DW18" s="75"/>
      <c r="DX18" s="75"/>
      <c r="DY18" s="75"/>
      <c r="DZ18" s="75"/>
      <c r="EA18" s="75"/>
      <c r="EB18" s="75"/>
      <c r="EC18" s="75"/>
      <c r="ED18" s="75"/>
      <c r="EE18" s="75"/>
      <c r="EF18" s="75"/>
      <c r="EG18" s="75"/>
      <c r="EH18" s="75"/>
      <c r="EI18" s="75"/>
      <c r="EJ18" s="75"/>
      <c r="EK18" s="75"/>
      <c r="EL18" s="75"/>
      <c r="EM18" s="75"/>
      <c r="EN18" s="75"/>
      <c r="EO18" s="75"/>
      <c r="EP18" s="75"/>
      <c r="EQ18" s="75"/>
    </row>
    <row r="19" spans="2:147" ht="16.5" customHeight="1" x14ac:dyDescent="0.25">
      <c r="B19" s="201">
        <v>42576</v>
      </c>
      <c r="D19" s="12"/>
      <c r="F19" s="15"/>
      <c r="G19" s="15"/>
      <c r="I19" s="37" t="s">
        <v>161</v>
      </c>
      <c r="N19" s="103">
        <f>N$4+12*7</f>
        <v>42634</v>
      </c>
      <c r="O19" s="2"/>
      <c r="P19" s="2"/>
      <c r="Q19" s="2"/>
      <c r="S19" s="19"/>
      <c r="U19" s="15"/>
      <c r="V19" s="3"/>
      <c r="W19" s="15"/>
      <c r="X19" s="3"/>
      <c r="Y19" s="15"/>
      <c r="AG19" s="35">
        <v>42457</v>
      </c>
      <c r="AI19" s="323">
        <v>16</v>
      </c>
      <c r="AJ19" s="324" t="s">
        <v>61</v>
      </c>
      <c r="AK19" s="226" t="b">
        <v>0</v>
      </c>
      <c r="AL19" s="329">
        <v>15</v>
      </c>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75"/>
      <c r="CZ19" s="75"/>
      <c r="DA19" s="75"/>
      <c r="DB19" s="75"/>
      <c r="DC19" s="75"/>
      <c r="DD19" s="75"/>
      <c r="DE19" s="75"/>
      <c r="DF19" s="75"/>
      <c r="DG19" s="75"/>
      <c r="DH19" s="75"/>
      <c r="DI19" s="75"/>
      <c r="DJ19" s="75"/>
      <c r="DK19" s="75"/>
      <c r="DL19" s="75"/>
      <c r="DM19" s="75"/>
      <c r="DN19" s="75"/>
      <c r="DO19" s="75"/>
      <c r="DP19" s="75"/>
      <c r="DQ19" s="75"/>
      <c r="DR19" s="75"/>
      <c r="DS19" s="75"/>
      <c r="DT19" s="75"/>
      <c r="DU19" s="75"/>
      <c r="DV19" s="75"/>
      <c r="DW19" s="75"/>
      <c r="DX19" s="75"/>
      <c r="DY19" s="75"/>
      <c r="DZ19" s="75"/>
      <c r="EA19" s="75"/>
      <c r="EB19" s="75"/>
      <c r="EC19" s="75"/>
      <c r="ED19" s="75"/>
      <c r="EE19" s="75"/>
      <c r="EF19" s="75"/>
      <c r="EG19" s="75"/>
      <c r="EH19" s="75"/>
      <c r="EI19" s="75"/>
      <c r="EJ19" s="75"/>
      <c r="EK19" s="75"/>
      <c r="EL19" s="75"/>
      <c r="EM19" s="75"/>
      <c r="EN19" s="75"/>
      <c r="EO19" s="75"/>
      <c r="EP19" s="75"/>
      <c r="EQ19" s="75"/>
    </row>
    <row r="20" spans="2:147" x14ac:dyDescent="0.25">
      <c r="B20" s="302" t="s">
        <v>44</v>
      </c>
      <c r="D20" s="12"/>
      <c r="F20" s="15"/>
      <c r="G20" s="15"/>
      <c r="I20" s="37" t="s">
        <v>162</v>
      </c>
      <c r="N20" s="104">
        <f>N$4+13*7</f>
        <v>42641</v>
      </c>
      <c r="O20" s="2"/>
      <c r="P20" s="2"/>
      <c r="Q20" s="2"/>
      <c r="S20" s="19"/>
      <c r="U20" s="15"/>
      <c r="V20" s="3"/>
      <c r="W20" s="15"/>
      <c r="X20" s="3"/>
      <c r="Y20" s="15"/>
      <c r="AG20" s="35">
        <v>42491</v>
      </c>
      <c r="AI20" s="323">
        <v>17</v>
      </c>
      <c r="AJ20" s="324" t="s">
        <v>67</v>
      </c>
      <c r="AK20" s="226" t="b">
        <v>0</v>
      </c>
      <c r="AL20" s="329">
        <v>16</v>
      </c>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75"/>
      <c r="EJ20" s="75"/>
      <c r="EK20" s="75"/>
      <c r="EL20" s="75"/>
      <c r="EM20" s="75"/>
      <c r="EN20" s="75"/>
      <c r="EO20" s="75"/>
      <c r="EP20" s="75"/>
      <c r="EQ20" s="75"/>
    </row>
    <row r="21" spans="2:147" ht="17.25" customHeight="1" x14ac:dyDescent="0.25">
      <c r="B21" s="281" t="s">
        <v>47</v>
      </c>
      <c r="D21" s="204"/>
      <c r="F21" s="15"/>
      <c r="G21" s="15"/>
      <c r="I21" s="37" t="s">
        <v>163</v>
      </c>
      <c r="N21" s="105">
        <f>N$4+14*7</f>
        <v>42648</v>
      </c>
      <c r="O21" s="2"/>
      <c r="P21" s="2"/>
      <c r="Q21" s="2"/>
      <c r="S21" s="19"/>
      <c r="U21" s="15"/>
      <c r="V21" s="3"/>
      <c r="W21" s="15"/>
      <c r="X21" s="3"/>
      <c r="Y21" s="15"/>
      <c r="AG21" s="35">
        <v>42495</v>
      </c>
      <c r="AI21" s="216">
        <v>18</v>
      </c>
      <c r="AJ21" s="217" t="s">
        <v>62</v>
      </c>
      <c r="AK21" s="226" t="b">
        <v>0</v>
      </c>
      <c r="AL21" s="329">
        <v>17</v>
      </c>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75"/>
      <c r="CZ21" s="75"/>
      <c r="DA21" s="75"/>
      <c r="DB21" s="75"/>
      <c r="DC21" s="75"/>
      <c r="DD21" s="75"/>
      <c r="DE21" s="75"/>
      <c r="DF21" s="75"/>
      <c r="DG21" s="75"/>
      <c r="DH21" s="75"/>
      <c r="DI21" s="75"/>
      <c r="DJ21" s="75"/>
      <c r="DK21" s="75"/>
      <c r="DL21" s="75"/>
      <c r="DM21" s="75"/>
      <c r="DN21" s="75"/>
      <c r="DO21" s="75"/>
      <c r="DP21" s="75"/>
      <c r="DQ21" s="75"/>
      <c r="DR21" s="75"/>
      <c r="DS21" s="75"/>
      <c r="DT21" s="75"/>
      <c r="DU21" s="75"/>
      <c r="DV21" s="75"/>
      <c r="DW21" s="75"/>
      <c r="DX21" s="75"/>
      <c r="DY21" s="75"/>
      <c r="DZ21" s="75"/>
      <c r="EA21" s="75"/>
      <c r="EB21" s="75"/>
      <c r="EC21" s="75"/>
      <c r="ED21" s="75"/>
      <c r="EE21" s="75"/>
      <c r="EF21" s="75"/>
      <c r="EG21" s="75"/>
      <c r="EH21" s="75"/>
      <c r="EI21" s="75"/>
      <c r="EJ21" s="75"/>
      <c r="EK21" s="75"/>
      <c r="EL21" s="75"/>
      <c r="EM21" s="75"/>
      <c r="EN21" s="75"/>
      <c r="EO21" s="75"/>
      <c r="EP21" s="75"/>
      <c r="EQ21" s="75"/>
    </row>
    <row r="22" spans="2:147" x14ac:dyDescent="0.25">
      <c r="D22" s="204"/>
      <c r="F22" s="15"/>
      <c r="G22" s="15"/>
      <c r="I22" s="37" t="s">
        <v>164</v>
      </c>
      <c r="N22" s="106">
        <f>N$4+15*7</f>
        <v>42655</v>
      </c>
      <c r="O22" s="2"/>
      <c r="P22" s="2"/>
      <c r="Q22" s="2"/>
      <c r="S22" s="19"/>
      <c r="U22" s="15"/>
      <c r="V22" s="3"/>
      <c r="W22" s="15"/>
      <c r="X22" s="3"/>
      <c r="Y22" s="15"/>
      <c r="AG22" s="35">
        <v>42506</v>
      </c>
      <c r="AI22" s="216"/>
      <c r="AJ22" s="220"/>
      <c r="AK22" s="226" t="b">
        <v>0</v>
      </c>
      <c r="AL22" s="219"/>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row>
    <row r="23" spans="2:147" x14ac:dyDescent="0.25">
      <c r="C23">
        <v>0</v>
      </c>
      <c r="D23" s="12"/>
      <c r="F23" s="15"/>
      <c r="G23" s="15"/>
      <c r="I23" s="37" t="s">
        <v>165</v>
      </c>
      <c r="N23" s="107">
        <f>N$4+16*7</f>
        <v>42662</v>
      </c>
      <c r="O23" s="2"/>
      <c r="P23" s="2"/>
      <c r="Q23" s="2"/>
      <c r="S23" s="19"/>
      <c r="U23" s="15"/>
      <c r="V23" s="3"/>
      <c r="W23" s="15"/>
      <c r="X23" s="3"/>
      <c r="Y23" s="15"/>
      <c r="AG23" s="35">
        <v>42516</v>
      </c>
      <c r="AI23" s="216"/>
      <c r="AJ23" s="217"/>
      <c r="AK23" s="226" t="b">
        <v>0</v>
      </c>
      <c r="AL23" s="219"/>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75"/>
      <c r="CZ23" s="75"/>
      <c r="DA23" s="75"/>
      <c r="DB23" s="75"/>
      <c r="DC23" s="75"/>
      <c r="DD23" s="75"/>
      <c r="DE23" s="75"/>
      <c r="DF23" s="75"/>
      <c r="DG23" s="75"/>
      <c r="DH23" s="75"/>
      <c r="DI23" s="75"/>
      <c r="DJ23" s="75"/>
      <c r="DK23" s="75"/>
      <c r="DL23" s="75"/>
      <c r="DM23" s="75"/>
      <c r="DN23" s="75"/>
      <c r="DO23" s="75"/>
      <c r="DP23" s="75"/>
      <c r="DQ23" s="75"/>
      <c r="DR23" s="75"/>
      <c r="DS23" s="75"/>
      <c r="DT23" s="75"/>
      <c r="DU23" s="75"/>
      <c r="DV23" s="75"/>
      <c r="DW23" s="75"/>
      <c r="DX23" s="75"/>
      <c r="DY23" s="75"/>
      <c r="DZ23" s="75"/>
      <c r="EA23" s="75"/>
      <c r="EB23" s="75"/>
      <c r="EC23" s="75"/>
      <c r="ED23" s="75"/>
      <c r="EE23" s="75"/>
      <c r="EF23" s="75"/>
      <c r="EG23" s="75"/>
      <c r="EH23" s="75"/>
      <c r="EI23" s="75"/>
      <c r="EJ23" s="75"/>
      <c r="EK23" s="75"/>
      <c r="EL23" s="75"/>
      <c r="EM23" s="75"/>
      <c r="EN23" s="75"/>
      <c r="EO23" s="75"/>
      <c r="EP23" s="75"/>
      <c r="EQ23" s="75"/>
    </row>
    <row r="24" spans="2:147" x14ac:dyDescent="0.25">
      <c r="D24" s="12"/>
      <c r="F24" s="15"/>
      <c r="G24" s="15"/>
      <c r="I24" s="37" t="s">
        <v>166</v>
      </c>
      <c r="N24" s="108">
        <f>N$4+17*7</f>
        <v>42669</v>
      </c>
      <c r="O24" s="2"/>
      <c r="P24" s="2"/>
      <c r="Q24" s="2"/>
      <c r="S24" s="19"/>
      <c r="U24" s="15"/>
      <c r="V24" s="3"/>
      <c r="W24" s="15"/>
      <c r="X24" s="3"/>
      <c r="Y24" s="15"/>
      <c r="AG24" s="35">
        <v>42646</v>
      </c>
      <c r="AI24" s="216"/>
      <c r="AJ24" s="220"/>
      <c r="AK24" s="226" t="b">
        <v>0</v>
      </c>
      <c r="AL24" s="219"/>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c r="DL24" s="75"/>
      <c r="DM24" s="75"/>
      <c r="DN24" s="75"/>
      <c r="DO24" s="75"/>
      <c r="DP24" s="75"/>
      <c r="DQ24" s="75"/>
      <c r="DR24" s="75"/>
      <c r="DS24" s="75"/>
      <c r="DT24" s="75"/>
      <c r="DU24" s="75"/>
      <c r="DV24" s="75"/>
      <c r="DW24" s="75"/>
      <c r="DX24" s="75"/>
      <c r="DY24" s="75"/>
      <c r="DZ24" s="75"/>
      <c r="EA24" s="75"/>
      <c r="EB24" s="75"/>
      <c r="EC24" s="75"/>
      <c r="ED24" s="75"/>
      <c r="EE24" s="75"/>
      <c r="EF24" s="75"/>
      <c r="EG24" s="75"/>
      <c r="EH24" s="75"/>
      <c r="EI24" s="75"/>
      <c r="EJ24" s="75"/>
      <c r="EK24" s="75"/>
      <c r="EL24" s="75"/>
      <c r="EM24" s="75"/>
      <c r="EN24" s="75"/>
      <c r="EO24" s="75"/>
      <c r="EP24" s="75"/>
      <c r="EQ24" s="75"/>
    </row>
    <row r="25" spans="2:147" x14ac:dyDescent="0.25">
      <c r="D25" s="12"/>
      <c r="F25" s="15"/>
      <c r="G25" s="15"/>
      <c r="I25" s="37" t="s">
        <v>167</v>
      </c>
      <c r="N25" s="109">
        <f>N$4+18*7</f>
        <v>42676</v>
      </c>
      <c r="O25" s="2"/>
      <c r="P25" s="2"/>
      <c r="Q25" s="2"/>
      <c r="S25" s="19"/>
      <c r="U25" s="15"/>
      <c r="V25" s="3"/>
      <c r="W25" s="15"/>
      <c r="X25" s="3"/>
      <c r="Y25" s="15"/>
      <c r="AG25" s="35">
        <v>42675</v>
      </c>
      <c r="AI25" s="216"/>
      <c r="AJ25" s="217"/>
      <c r="AK25" s="226" t="b">
        <v>0</v>
      </c>
      <c r="AL25" s="219"/>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c r="DN25" s="75"/>
      <c r="DO25" s="75"/>
      <c r="DP25" s="75"/>
      <c r="DQ25" s="75"/>
      <c r="DR25" s="75"/>
      <c r="DS25" s="75"/>
      <c r="DT25" s="75"/>
      <c r="DU25" s="75"/>
      <c r="DV25" s="75"/>
      <c r="DW25" s="75"/>
      <c r="DX25" s="75"/>
      <c r="DY25" s="75"/>
      <c r="DZ25" s="75"/>
      <c r="EA25" s="75"/>
      <c r="EB25" s="75"/>
      <c r="EC25" s="75"/>
      <c r="ED25" s="75"/>
      <c r="EE25" s="75"/>
      <c r="EF25" s="75"/>
      <c r="EG25" s="75"/>
      <c r="EH25" s="75"/>
      <c r="EI25" s="75"/>
      <c r="EJ25" s="75"/>
      <c r="EK25" s="75"/>
      <c r="EL25" s="75"/>
      <c r="EM25" s="75"/>
      <c r="EN25" s="75"/>
      <c r="EO25" s="75"/>
      <c r="EP25" s="75"/>
      <c r="EQ25" s="75"/>
    </row>
    <row r="26" spans="2:147" x14ac:dyDescent="0.25">
      <c r="D26" s="12"/>
      <c r="F26" s="15"/>
      <c r="G26" s="15"/>
      <c r="I26" s="37" t="s">
        <v>168</v>
      </c>
      <c r="N26" s="110">
        <f>N$4+19*7</f>
        <v>42683</v>
      </c>
      <c r="O26" s="2"/>
      <c r="P26" s="2"/>
      <c r="Q26" s="2"/>
      <c r="S26" s="19"/>
      <c r="U26" s="15"/>
      <c r="V26" s="3"/>
      <c r="W26" s="15"/>
      <c r="X26" s="3"/>
      <c r="Y26" s="15"/>
      <c r="AG26" s="35">
        <v>42729</v>
      </c>
      <c r="AI26" s="216"/>
      <c r="AJ26" s="220"/>
      <c r="AK26" s="226" t="b">
        <v>0</v>
      </c>
      <c r="AL26" s="219"/>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c r="EI26" s="75"/>
      <c r="EJ26" s="75"/>
      <c r="EK26" s="75"/>
      <c r="EL26" s="75"/>
      <c r="EM26" s="75"/>
      <c r="EN26" s="75"/>
      <c r="EO26" s="75"/>
      <c r="EP26" s="75"/>
      <c r="EQ26" s="75"/>
    </row>
    <row r="27" spans="2:147" x14ac:dyDescent="0.25">
      <c r="D27" s="12"/>
      <c r="F27" s="15"/>
      <c r="G27" s="15"/>
      <c r="I27" s="37" t="s">
        <v>169</v>
      </c>
      <c r="N27" s="111">
        <f>N$4+20*7</f>
        <v>42690</v>
      </c>
      <c r="O27" s="2"/>
      <c r="P27" s="2"/>
      <c r="Q27" s="2"/>
      <c r="S27" s="19"/>
      <c r="U27" s="15"/>
      <c r="V27" s="3"/>
      <c r="W27" s="15"/>
      <c r="X27" s="3"/>
      <c r="Y27" s="15"/>
      <c r="AG27" s="35">
        <v>42730</v>
      </c>
      <c r="AI27" s="216"/>
      <c r="AJ27" s="217"/>
      <c r="AK27" s="226" t="b">
        <v>0</v>
      </c>
      <c r="AL27" s="219"/>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c r="EB27" s="75"/>
      <c r="EC27" s="75"/>
      <c r="ED27" s="75"/>
      <c r="EE27" s="75"/>
      <c r="EF27" s="75"/>
      <c r="EG27" s="75"/>
      <c r="EH27" s="75"/>
      <c r="EI27" s="75"/>
      <c r="EJ27" s="75"/>
      <c r="EK27" s="75"/>
      <c r="EL27" s="75"/>
      <c r="EM27" s="75"/>
      <c r="EN27" s="75"/>
      <c r="EO27" s="75"/>
      <c r="EP27" s="75"/>
      <c r="EQ27" s="75"/>
    </row>
    <row r="28" spans="2:147" x14ac:dyDescent="0.25">
      <c r="D28" s="12"/>
      <c r="F28" s="15"/>
      <c r="G28" s="15"/>
      <c r="I28" s="56"/>
      <c r="N28" s="112">
        <f>N$4+21*7</f>
        <v>42697</v>
      </c>
      <c r="O28" s="2"/>
      <c r="P28" s="2"/>
      <c r="Q28" s="2"/>
      <c r="S28" s="19"/>
      <c r="U28" s="15"/>
      <c r="V28" s="3"/>
      <c r="W28" s="15"/>
      <c r="X28" s="3"/>
      <c r="Y28" s="15"/>
      <c r="AG28" s="34">
        <v>42736</v>
      </c>
      <c r="AI28" s="216"/>
      <c r="AJ28" s="217"/>
      <c r="AK28" s="226" t="b">
        <v>0</v>
      </c>
      <c r="AL28" s="219"/>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c r="DN28" s="75"/>
      <c r="DO28" s="75"/>
      <c r="DP28" s="75"/>
      <c r="DQ28" s="75"/>
      <c r="DR28" s="75"/>
      <c r="DS28" s="75"/>
      <c r="DT28" s="75"/>
      <c r="DU28" s="75"/>
      <c r="DV28" s="75"/>
      <c r="DW28" s="75"/>
      <c r="DX28" s="75"/>
      <c r="DY28" s="75"/>
      <c r="DZ28" s="75"/>
      <c r="EA28" s="75"/>
      <c r="EB28" s="75"/>
      <c r="EC28" s="75"/>
      <c r="ED28" s="75"/>
      <c r="EE28" s="75"/>
      <c r="EF28" s="75"/>
      <c r="EG28" s="75"/>
      <c r="EH28" s="75"/>
      <c r="EI28" s="75"/>
      <c r="EJ28" s="75"/>
      <c r="EK28" s="75"/>
      <c r="EL28" s="75"/>
      <c r="EM28" s="75"/>
      <c r="EN28" s="75"/>
      <c r="EO28" s="75"/>
      <c r="EP28" s="75"/>
      <c r="EQ28" s="75"/>
    </row>
    <row r="29" spans="2:147" x14ac:dyDescent="0.25">
      <c r="D29" s="12"/>
      <c r="F29" s="15"/>
      <c r="G29" s="15"/>
      <c r="I29" s="56"/>
      <c r="N29" s="114">
        <f>N$4+22*7</f>
        <v>42704</v>
      </c>
      <c r="O29" s="2"/>
      <c r="P29" s="2"/>
      <c r="Q29" s="2"/>
      <c r="S29" s="19"/>
      <c r="U29" s="15"/>
      <c r="V29" s="3"/>
      <c r="W29" s="15"/>
      <c r="X29" s="3"/>
      <c r="Y29" s="15"/>
      <c r="AG29" s="35">
        <v>42741</v>
      </c>
      <c r="AI29" s="216"/>
      <c r="AJ29" s="217"/>
      <c r="AK29" s="226" t="b">
        <v>0</v>
      </c>
      <c r="AL29" s="219"/>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5"/>
      <c r="DY29" s="75"/>
      <c r="DZ29" s="75"/>
      <c r="EA29" s="75"/>
      <c r="EB29" s="75"/>
      <c r="EC29" s="75"/>
      <c r="ED29" s="75"/>
      <c r="EE29" s="75"/>
      <c r="EF29" s="75"/>
      <c r="EG29" s="75"/>
      <c r="EH29" s="75"/>
      <c r="EI29" s="75"/>
      <c r="EJ29" s="75"/>
      <c r="EK29" s="75"/>
      <c r="EL29" s="75"/>
      <c r="EM29" s="75"/>
      <c r="EN29" s="75"/>
      <c r="EO29" s="75"/>
      <c r="EP29" s="75"/>
      <c r="EQ29" s="75"/>
    </row>
    <row r="30" spans="2:147" x14ac:dyDescent="0.25">
      <c r="D30" s="12"/>
      <c r="F30" s="15"/>
      <c r="G30" s="15"/>
      <c r="I30" s="56"/>
      <c r="N30" s="115">
        <f>N$4+23*7</f>
        <v>42711</v>
      </c>
      <c r="O30" s="2"/>
      <c r="P30" s="2"/>
      <c r="Q30" s="2"/>
      <c r="S30" s="19"/>
      <c r="U30" s="15"/>
      <c r="V30" s="3"/>
      <c r="W30" s="15"/>
      <c r="X30" s="3"/>
      <c r="Y30" s="15"/>
      <c r="AG30" s="35">
        <v>42839</v>
      </c>
      <c r="AI30" s="216"/>
      <c r="AJ30" s="217"/>
      <c r="AK30" s="226" t="b">
        <v>0</v>
      </c>
      <c r="AL30" s="219"/>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D30" s="75"/>
      <c r="EE30" s="75"/>
      <c r="EF30" s="75"/>
      <c r="EG30" s="75"/>
      <c r="EH30" s="75"/>
      <c r="EI30" s="75"/>
      <c r="EJ30" s="75"/>
      <c r="EK30" s="75"/>
      <c r="EL30" s="75"/>
      <c r="EM30" s="75"/>
      <c r="EN30" s="75"/>
      <c r="EO30" s="75"/>
      <c r="EP30" s="75"/>
      <c r="EQ30" s="75"/>
    </row>
    <row r="31" spans="2:147" x14ac:dyDescent="0.25">
      <c r="D31" s="12"/>
      <c r="F31" s="15"/>
      <c r="G31" s="15"/>
      <c r="I31" s="56"/>
      <c r="N31" s="116">
        <f>N$4+24*7</f>
        <v>42718</v>
      </c>
      <c r="O31" s="2"/>
      <c r="P31" s="2"/>
      <c r="Q31" s="2"/>
      <c r="S31" s="19"/>
      <c r="U31" s="15"/>
      <c r="V31" s="3"/>
      <c r="W31" s="15"/>
      <c r="X31" s="3"/>
      <c r="Y31" s="15"/>
      <c r="AG31" s="35">
        <v>42856</v>
      </c>
      <c r="AI31" s="216"/>
      <c r="AJ31" s="217"/>
      <c r="AK31" s="226" t="b">
        <v>0</v>
      </c>
      <c r="AL31" s="219"/>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row>
    <row r="32" spans="2:147" x14ac:dyDescent="0.25">
      <c r="D32" s="12"/>
      <c r="F32" s="15"/>
      <c r="G32" s="15"/>
      <c r="I32" s="56"/>
      <c r="N32" s="117">
        <f>N$4+25*7</f>
        <v>42725</v>
      </c>
      <c r="O32" s="2"/>
      <c r="P32" s="2"/>
      <c r="Q32" s="2"/>
      <c r="S32" s="20"/>
      <c r="U32" s="15"/>
      <c r="V32" s="3"/>
      <c r="W32" s="15"/>
      <c r="X32" s="3"/>
      <c r="Y32" s="15"/>
      <c r="AG32" s="35">
        <v>42880</v>
      </c>
      <c r="AI32" s="216"/>
      <c r="AJ32" s="217"/>
      <c r="AK32" s="226" t="b">
        <v>0</v>
      </c>
      <c r="AL32" s="219"/>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row>
    <row r="33" spans="2:147" x14ac:dyDescent="0.25">
      <c r="B33" s="302" t="s">
        <v>68</v>
      </c>
      <c r="D33" s="12"/>
      <c r="F33" s="15"/>
      <c r="G33" s="15"/>
      <c r="I33" s="56"/>
      <c r="N33" s="118">
        <f>N$4+26*7</f>
        <v>42732</v>
      </c>
      <c r="O33" s="2"/>
      <c r="P33" s="2"/>
      <c r="Q33" s="2"/>
      <c r="S33" s="20"/>
      <c r="U33" s="15"/>
      <c r="V33" s="3"/>
      <c r="W33" s="15"/>
      <c r="X33" s="3"/>
      <c r="Y33" s="15"/>
      <c r="AG33" s="35">
        <v>42891</v>
      </c>
      <c r="AI33" s="216"/>
      <c r="AJ33" s="217"/>
      <c r="AK33" s="226" t="b">
        <v>0</v>
      </c>
      <c r="AL33" s="219"/>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row>
    <row r="34" spans="2:147" x14ac:dyDescent="0.25">
      <c r="D34" s="205"/>
      <c r="F34" s="15"/>
      <c r="G34" s="15"/>
      <c r="I34" s="56"/>
      <c r="N34" s="119">
        <f>N$4+27*7</f>
        <v>42739</v>
      </c>
      <c r="O34" s="2"/>
      <c r="P34" s="2"/>
      <c r="Q34" s="2"/>
      <c r="S34" s="20"/>
      <c r="U34" s="15"/>
      <c r="V34" s="3"/>
      <c r="W34" s="15"/>
      <c r="X34" s="3"/>
      <c r="Y34" s="15"/>
      <c r="AG34" s="35">
        <v>42901</v>
      </c>
      <c r="AI34" s="210"/>
      <c r="AJ34" s="208"/>
      <c r="AK34" s="226" t="b">
        <v>0</v>
      </c>
      <c r="AL34" s="206"/>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row>
    <row r="35" spans="2:147" x14ac:dyDescent="0.25">
      <c r="D35" s="12"/>
      <c r="F35" s="15"/>
      <c r="G35" s="15"/>
      <c r="I35" s="56"/>
      <c r="N35" s="120">
        <f>N$4+28*7</f>
        <v>42746</v>
      </c>
      <c r="O35" s="2"/>
      <c r="P35" s="2"/>
      <c r="Q35" s="2"/>
      <c r="S35" s="20"/>
      <c r="U35" s="15"/>
      <c r="V35" s="3"/>
      <c r="W35" s="15"/>
      <c r="X35" s="3"/>
      <c r="Y35" s="15"/>
      <c r="AG35" s="35">
        <v>43011</v>
      </c>
      <c r="AI35" s="210"/>
      <c r="AJ35" s="207"/>
      <c r="AK35" s="226" t="b">
        <v>0</v>
      </c>
      <c r="AL35" s="206"/>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T35" s="75"/>
      <c r="DU35" s="75"/>
      <c r="DV35" s="75"/>
      <c r="DW35" s="75"/>
      <c r="DX35" s="75"/>
      <c r="DY35" s="75"/>
      <c r="DZ35" s="75"/>
      <c r="EA35" s="75"/>
      <c r="EB35" s="75"/>
      <c r="EC35" s="75"/>
      <c r="ED35" s="75"/>
      <c r="EE35" s="75"/>
      <c r="EF35" s="75"/>
      <c r="EG35" s="75"/>
      <c r="EH35" s="75"/>
      <c r="EI35" s="75"/>
      <c r="EJ35" s="75"/>
      <c r="EK35" s="75"/>
      <c r="EL35" s="75"/>
      <c r="EM35" s="75"/>
      <c r="EN35" s="75"/>
      <c r="EO35" s="75"/>
      <c r="EP35" s="75"/>
      <c r="EQ35" s="75"/>
    </row>
    <row r="36" spans="2:147" x14ac:dyDescent="0.25">
      <c r="D36" s="12"/>
      <c r="F36" s="15"/>
      <c r="G36" s="15"/>
      <c r="I36" s="56"/>
      <c r="N36" s="121">
        <f>N$4+29*7</f>
        <v>42753</v>
      </c>
      <c r="O36" s="2"/>
      <c r="P36" s="2"/>
      <c r="Q36" s="2"/>
      <c r="S36" s="20"/>
      <c r="U36" s="15"/>
      <c r="V36" s="3"/>
      <c r="W36" s="15"/>
      <c r="X36" s="3"/>
      <c r="Y36" s="15"/>
      <c r="AG36" s="35">
        <v>43040</v>
      </c>
      <c r="AI36" s="210"/>
      <c r="AJ36" s="207"/>
      <c r="AK36" s="226" t="b">
        <v>0</v>
      </c>
      <c r="AL36" s="206"/>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c r="DN36" s="75"/>
      <c r="DO36" s="75"/>
      <c r="DP36" s="75"/>
      <c r="DQ36" s="75"/>
      <c r="DR36" s="75"/>
      <c r="DS36" s="75"/>
      <c r="DT36" s="75"/>
      <c r="DU36" s="75"/>
      <c r="DV36" s="75"/>
      <c r="DW36" s="75"/>
      <c r="DX36" s="75"/>
      <c r="DY36" s="75"/>
      <c r="DZ36" s="75"/>
      <c r="EA36" s="75"/>
      <c r="EB36" s="75"/>
      <c r="EC36" s="75"/>
      <c r="ED36" s="75"/>
      <c r="EE36" s="75"/>
      <c r="EF36" s="75"/>
      <c r="EG36" s="75"/>
      <c r="EH36" s="75"/>
      <c r="EI36" s="75"/>
      <c r="EJ36" s="75"/>
      <c r="EK36" s="75"/>
      <c r="EL36" s="75"/>
      <c r="EM36" s="75"/>
      <c r="EN36" s="75"/>
      <c r="EO36" s="75"/>
      <c r="EP36" s="75"/>
      <c r="EQ36" s="75"/>
    </row>
    <row r="37" spans="2:147" x14ac:dyDescent="0.25">
      <c r="D37" s="12"/>
      <c r="F37" s="15"/>
      <c r="G37" s="15"/>
      <c r="I37" s="56"/>
      <c r="N37" s="122">
        <f>N$4+30*7</f>
        <v>42760</v>
      </c>
      <c r="O37" s="2"/>
      <c r="P37" s="2"/>
      <c r="Q37" s="2"/>
      <c r="S37" s="20"/>
      <c r="U37" s="15"/>
      <c r="V37" s="3"/>
      <c r="W37" s="15"/>
      <c r="X37" s="3"/>
      <c r="Y37" s="15"/>
      <c r="AG37" s="35">
        <v>43094</v>
      </c>
      <c r="AI37" s="210"/>
      <c r="AJ37" s="207"/>
      <c r="AK37" s="226" t="b">
        <v>0</v>
      </c>
      <c r="AL37" s="206"/>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c r="DN37" s="75"/>
      <c r="DO37" s="75"/>
      <c r="DP37" s="75"/>
      <c r="DQ37" s="75"/>
      <c r="DR37" s="75"/>
      <c r="DS37" s="75"/>
      <c r="DT37" s="75"/>
      <c r="DU37" s="75"/>
      <c r="DV37" s="75"/>
      <c r="DW37" s="75"/>
      <c r="DX37" s="75"/>
      <c r="DY37" s="75"/>
      <c r="DZ37" s="75"/>
      <c r="EA37" s="75"/>
      <c r="EB37" s="75"/>
      <c r="EC37" s="75"/>
      <c r="ED37" s="75"/>
      <c r="EE37" s="75"/>
      <c r="EF37" s="75"/>
      <c r="EG37" s="75"/>
      <c r="EH37" s="75"/>
      <c r="EI37" s="75"/>
      <c r="EJ37" s="75"/>
      <c r="EK37" s="75"/>
      <c r="EL37" s="75"/>
      <c r="EM37" s="75"/>
      <c r="EN37" s="75"/>
      <c r="EO37" s="75"/>
      <c r="EP37" s="75"/>
      <c r="EQ37" s="75"/>
    </row>
    <row r="38" spans="2:147" x14ac:dyDescent="0.25">
      <c r="D38" s="12"/>
      <c r="F38" s="15"/>
      <c r="G38" s="15"/>
      <c r="I38" s="56"/>
      <c r="N38" s="123">
        <f>N$4+31*7</f>
        <v>42767</v>
      </c>
      <c r="O38" s="2"/>
      <c r="P38" s="2"/>
      <c r="Q38" s="2"/>
      <c r="S38" s="20"/>
      <c r="U38" s="15"/>
      <c r="V38" s="3"/>
      <c r="W38" s="15"/>
      <c r="X38" s="3"/>
      <c r="Y38" s="15"/>
      <c r="AG38" s="35">
        <v>43095</v>
      </c>
      <c r="AI38" s="210"/>
      <c r="AJ38" s="207"/>
      <c r="AK38" s="226" t="b">
        <v>0</v>
      </c>
      <c r="AL38" s="206"/>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c r="DN38" s="75"/>
      <c r="DO38" s="75"/>
      <c r="DP38" s="75"/>
      <c r="DQ38" s="75"/>
      <c r="DR38" s="75"/>
      <c r="DS38" s="75"/>
      <c r="DT38" s="75"/>
      <c r="DU38" s="75"/>
      <c r="DV38" s="75"/>
      <c r="DW38" s="75"/>
      <c r="DX38" s="75"/>
      <c r="DY38" s="75"/>
      <c r="DZ38" s="75"/>
      <c r="EA38" s="75"/>
      <c r="EB38" s="75"/>
      <c r="EC38" s="75"/>
      <c r="ED38" s="75"/>
      <c r="EE38" s="75"/>
      <c r="EF38" s="75"/>
      <c r="EG38" s="75"/>
      <c r="EH38" s="75"/>
      <c r="EI38" s="75"/>
      <c r="EJ38" s="75"/>
      <c r="EK38" s="75"/>
      <c r="EL38" s="75"/>
      <c r="EM38" s="75"/>
      <c r="EN38" s="75"/>
      <c r="EO38" s="75"/>
      <c r="EP38" s="75"/>
      <c r="EQ38" s="75"/>
    </row>
    <row r="39" spans="2:147" x14ac:dyDescent="0.25">
      <c r="D39" s="12"/>
      <c r="F39" s="15"/>
      <c r="G39" s="15"/>
      <c r="I39" s="56"/>
      <c r="N39" s="124">
        <f>N$4+32*7</f>
        <v>42774</v>
      </c>
      <c r="O39" s="2"/>
      <c r="P39" s="2"/>
      <c r="Q39" s="2"/>
      <c r="S39" s="20"/>
      <c r="U39" s="15"/>
      <c r="V39" s="3"/>
      <c r="W39" s="15"/>
      <c r="X39" s="3"/>
      <c r="Y39" s="15"/>
      <c r="AG39" s="34">
        <v>43101</v>
      </c>
      <c r="AI39" s="210"/>
      <c r="AJ39" s="207"/>
      <c r="AK39" s="226" t="b">
        <v>0</v>
      </c>
      <c r="AL39" s="206"/>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c r="DP39" s="75"/>
      <c r="DQ39" s="75"/>
      <c r="DR39" s="75"/>
      <c r="DS39" s="75"/>
      <c r="DT39" s="75"/>
      <c r="DU39" s="75"/>
      <c r="DV39" s="75"/>
      <c r="DW39" s="75"/>
      <c r="DX39" s="75"/>
      <c r="DY39" s="75"/>
      <c r="DZ39" s="75"/>
      <c r="EA39" s="75"/>
      <c r="EB39" s="75"/>
      <c r="EC39" s="75"/>
      <c r="ED39" s="75"/>
      <c r="EE39" s="75"/>
      <c r="EF39" s="75"/>
      <c r="EG39" s="75"/>
      <c r="EH39" s="75"/>
      <c r="EI39" s="75"/>
      <c r="EJ39" s="75"/>
      <c r="EK39" s="75"/>
      <c r="EL39" s="75"/>
      <c r="EM39" s="75"/>
      <c r="EN39" s="75"/>
      <c r="EO39" s="75"/>
      <c r="EP39" s="75"/>
      <c r="EQ39" s="75"/>
    </row>
    <row r="40" spans="2:147" x14ac:dyDescent="0.25">
      <c r="D40" s="12"/>
      <c r="F40" s="15"/>
      <c r="G40" s="15"/>
      <c r="I40" s="56"/>
      <c r="N40" s="125">
        <f>N$4+33*7</f>
        <v>42781</v>
      </c>
      <c r="O40" s="2"/>
      <c r="P40" s="2"/>
      <c r="Q40" s="2"/>
      <c r="S40" s="20"/>
      <c r="U40" s="15"/>
      <c r="V40" s="3"/>
      <c r="W40" s="15"/>
      <c r="X40" s="3"/>
      <c r="Y40" s="15"/>
      <c r="AG40" s="35">
        <v>43106</v>
      </c>
      <c r="AI40" s="210"/>
      <c r="AJ40" s="207"/>
      <c r="AK40" s="226" t="b">
        <v>0</v>
      </c>
      <c r="AL40" s="206"/>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c r="DN40" s="75"/>
      <c r="DO40" s="75"/>
      <c r="DP40" s="75"/>
      <c r="DQ40" s="75"/>
      <c r="DR40" s="75"/>
      <c r="DS40" s="75"/>
      <c r="DT40" s="75"/>
      <c r="DU40" s="75"/>
      <c r="DV40" s="75"/>
      <c r="DW40" s="75"/>
      <c r="DX40" s="75"/>
      <c r="DY40" s="75"/>
      <c r="DZ40" s="75"/>
      <c r="EA40" s="75"/>
      <c r="EB40" s="75"/>
      <c r="EC40" s="75"/>
      <c r="ED40" s="75"/>
      <c r="EE40" s="75"/>
      <c r="EF40" s="75"/>
      <c r="EG40" s="75"/>
      <c r="EH40" s="75"/>
      <c r="EI40" s="75"/>
      <c r="EJ40" s="75"/>
      <c r="EK40" s="75"/>
      <c r="EL40" s="75"/>
      <c r="EM40" s="75"/>
      <c r="EN40" s="75"/>
      <c r="EO40" s="75"/>
      <c r="EP40" s="75"/>
      <c r="EQ40" s="75"/>
    </row>
    <row r="41" spans="2:147" x14ac:dyDescent="0.25">
      <c r="D41" s="12"/>
      <c r="F41" s="17"/>
      <c r="G41" s="17"/>
      <c r="I41" s="57"/>
      <c r="N41" s="126">
        <f>N$4+34*7</f>
        <v>42788</v>
      </c>
      <c r="O41" s="2"/>
      <c r="P41" s="2"/>
      <c r="Q41" s="2"/>
      <c r="S41" s="21"/>
      <c r="U41" s="16"/>
      <c r="V41" s="3"/>
      <c r="W41" s="16"/>
      <c r="X41" s="3"/>
      <c r="Y41" s="16"/>
      <c r="AG41" s="35">
        <v>43189</v>
      </c>
      <c r="AI41" s="210"/>
      <c r="AJ41" s="207"/>
      <c r="AK41" s="226" t="b">
        <v>0</v>
      </c>
      <c r="AL41" s="206"/>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row>
    <row r="42" spans="2:147" x14ac:dyDescent="0.25">
      <c r="D42" s="205"/>
      <c r="N42" s="127">
        <f>N$4+35*7</f>
        <v>42795</v>
      </c>
      <c r="O42" s="2"/>
      <c r="P42" s="2"/>
      <c r="Q42" s="2"/>
      <c r="U42" s="12"/>
      <c r="V42" s="3"/>
      <c r="W42" s="12"/>
      <c r="X42" s="3"/>
      <c r="Y42" s="12"/>
      <c r="AG42" s="35">
        <v>43192</v>
      </c>
      <c r="AI42" s="210"/>
      <c r="AJ42" s="208"/>
      <c r="AK42" s="226" t="b">
        <v>0</v>
      </c>
      <c r="AL42" s="206"/>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c r="DN42" s="75"/>
      <c r="DO42" s="75"/>
      <c r="DP42" s="75"/>
      <c r="DQ42" s="75"/>
      <c r="DR42" s="75"/>
      <c r="DS42" s="75"/>
      <c r="DT42" s="75"/>
      <c r="DU42" s="75"/>
      <c r="DV42" s="75"/>
      <c r="DW42" s="75"/>
      <c r="DX42" s="75"/>
      <c r="DY42" s="75"/>
      <c r="DZ42" s="75"/>
      <c r="EA42" s="75"/>
      <c r="EB42" s="75"/>
      <c r="EC42" s="75"/>
      <c r="ED42" s="75"/>
      <c r="EE42" s="75"/>
      <c r="EF42" s="75"/>
      <c r="EG42" s="75"/>
      <c r="EH42" s="75"/>
      <c r="EI42" s="75"/>
      <c r="EJ42" s="75"/>
      <c r="EK42" s="75"/>
      <c r="EL42" s="75"/>
      <c r="EM42" s="75"/>
      <c r="EN42" s="75"/>
      <c r="EO42" s="75"/>
      <c r="EP42" s="75"/>
      <c r="EQ42" s="75"/>
    </row>
    <row r="43" spans="2:147" x14ac:dyDescent="0.25">
      <c r="D43" s="12"/>
      <c r="N43" s="128">
        <f>N$4+36*7</f>
        <v>42802</v>
      </c>
      <c r="O43" s="2"/>
      <c r="P43" s="2"/>
      <c r="Q43" s="2"/>
      <c r="U43" s="12"/>
      <c r="V43" s="3"/>
      <c r="W43" s="12"/>
      <c r="X43" s="3"/>
      <c r="Y43" s="12"/>
      <c r="AG43" s="35">
        <v>43221</v>
      </c>
      <c r="AI43" s="210"/>
      <c r="AJ43" s="207"/>
      <c r="AK43" s="226" t="b">
        <v>0</v>
      </c>
      <c r="AL43" s="206"/>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row>
    <row r="44" spans="2:147" x14ac:dyDescent="0.25">
      <c r="B44" s="302" t="s">
        <v>72</v>
      </c>
      <c r="D44" s="12"/>
      <c r="N44" s="129">
        <f>N$4+37*7</f>
        <v>42809</v>
      </c>
      <c r="U44" s="12"/>
      <c r="V44" s="3"/>
      <c r="W44" s="12"/>
      <c r="X44" s="3"/>
      <c r="Y44" s="12"/>
      <c r="AG44" s="35">
        <v>43230</v>
      </c>
      <c r="AI44" s="210"/>
      <c r="AJ44" s="207"/>
      <c r="AK44" s="226" t="b">
        <v>0</v>
      </c>
      <c r="AL44" s="206"/>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c r="DN44" s="75"/>
      <c r="DO44" s="75"/>
      <c r="DP44" s="75"/>
      <c r="DQ44" s="75"/>
      <c r="DR44" s="75"/>
      <c r="DS44" s="75"/>
      <c r="DT44" s="75"/>
      <c r="DU44" s="75"/>
      <c r="DV44" s="75"/>
      <c r="DW44" s="75"/>
      <c r="DX44" s="75"/>
      <c r="DY44" s="75"/>
      <c r="DZ44" s="75"/>
      <c r="EA44" s="75"/>
      <c r="EB44" s="75"/>
      <c r="EC44" s="75"/>
      <c r="ED44" s="75"/>
      <c r="EE44" s="75"/>
      <c r="EF44" s="75"/>
      <c r="EG44" s="75"/>
      <c r="EH44" s="75"/>
      <c r="EI44" s="75"/>
      <c r="EJ44" s="75"/>
      <c r="EK44" s="75"/>
      <c r="EL44" s="75"/>
      <c r="EM44" s="75"/>
      <c r="EN44" s="75"/>
      <c r="EO44" s="75"/>
      <c r="EP44" s="75"/>
      <c r="EQ44" s="75"/>
    </row>
    <row r="45" spans="2:147" x14ac:dyDescent="0.25">
      <c r="B45" s="65">
        <v>0</v>
      </c>
      <c r="C45" s="64"/>
      <c r="D45" s="12"/>
      <c r="N45" s="130">
        <f>N$4+38*7</f>
        <v>42816</v>
      </c>
      <c r="U45" s="12"/>
      <c r="V45" s="3"/>
      <c r="W45" s="12"/>
      <c r="X45" s="3"/>
      <c r="Y45" s="12"/>
      <c r="AG45" s="35">
        <v>43241</v>
      </c>
      <c r="AI45" s="210"/>
      <c r="AJ45" s="207"/>
      <c r="AK45" s="226" t="b">
        <v>0</v>
      </c>
      <c r="AL45" s="206"/>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c r="DP45" s="75"/>
      <c r="DQ45" s="75"/>
      <c r="DR45" s="75"/>
      <c r="DS45" s="75"/>
      <c r="DT45" s="75"/>
      <c r="DU45" s="75"/>
      <c r="DV45" s="75"/>
      <c r="DW45" s="75"/>
      <c r="DX45" s="75"/>
      <c r="DY45" s="75"/>
      <c r="DZ45" s="75"/>
      <c r="EA45" s="75"/>
      <c r="EB45" s="75"/>
      <c r="EC45" s="75"/>
      <c r="ED45" s="75"/>
      <c r="EE45" s="75"/>
      <c r="EF45" s="75"/>
      <c r="EG45" s="75"/>
      <c r="EH45" s="75"/>
      <c r="EI45" s="75"/>
      <c r="EJ45" s="75"/>
      <c r="EK45" s="75"/>
      <c r="EL45" s="75"/>
      <c r="EM45" s="75"/>
      <c r="EN45" s="75"/>
      <c r="EO45" s="75"/>
      <c r="EP45" s="75"/>
      <c r="EQ45" s="75"/>
    </row>
    <row r="46" spans="2:147" x14ac:dyDescent="0.25">
      <c r="D46" s="12"/>
      <c r="N46" s="131">
        <f>N$4+39*7</f>
        <v>42823</v>
      </c>
      <c r="U46" s="12"/>
      <c r="V46" s="3"/>
      <c r="W46" s="12"/>
      <c r="X46" s="3"/>
      <c r="Y46" s="12"/>
      <c r="AG46" s="35">
        <v>43251</v>
      </c>
      <c r="AI46" s="210"/>
      <c r="AJ46" s="207"/>
      <c r="AK46" s="226" t="b">
        <v>0</v>
      </c>
      <c r="AL46" s="206"/>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c r="DN46" s="75"/>
      <c r="DO46" s="75"/>
      <c r="DP46" s="75"/>
      <c r="DQ46" s="75"/>
      <c r="DR46" s="75"/>
      <c r="DS46" s="75"/>
      <c r="DT46" s="75"/>
      <c r="DU46" s="75"/>
      <c r="DV46" s="75"/>
      <c r="DW46" s="75"/>
      <c r="DX46" s="75"/>
      <c r="DY46" s="75"/>
      <c r="DZ46" s="75"/>
      <c r="EA46" s="75"/>
      <c r="EB46" s="75"/>
      <c r="EC46" s="75"/>
      <c r="ED46" s="75"/>
      <c r="EE46" s="75"/>
      <c r="EF46" s="75"/>
      <c r="EG46" s="75"/>
      <c r="EH46" s="75"/>
      <c r="EI46" s="75"/>
      <c r="EJ46" s="75"/>
      <c r="EK46" s="75"/>
      <c r="EL46" s="75"/>
      <c r="EM46" s="75"/>
      <c r="EN46" s="75"/>
      <c r="EO46" s="75"/>
      <c r="EP46" s="75"/>
      <c r="EQ46" s="75"/>
    </row>
    <row r="47" spans="2:147" x14ac:dyDescent="0.25">
      <c r="D47" s="12"/>
      <c r="N47" s="132">
        <f>N$4+40*7</f>
        <v>42830</v>
      </c>
      <c r="U47" s="12"/>
      <c r="V47" s="3"/>
      <c r="W47" s="12"/>
      <c r="X47" s="3"/>
      <c r="Y47" s="12"/>
      <c r="AG47" s="35">
        <v>43376</v>
      </c>
      <c r="AI47" s="210"/>
      <c r="AJ47" s="207"/>
      <c r="AK47" s="226" t="b">
        <v>0</v>
      </c>
      <c r="AL47" s="206"/>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c r="BL47" s="75"/>
      <c r="BM47" s="75"/>
      <c r="BN47" s="75"/>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c r="DN47" s="75"/>
      <c r="DO47" s="75"/>
      <c r="DP47" s="75"/>
      <c r="DQ47" s="75"/>
      <c r="DR47" s="75"/>
      <c r="DS47" s="75"/>
      <c r="DT47" s="75"/>
      <c r="DU47" s="75"/>
      <c r="DV47" s="75"/>
      <c r="DW47" s="75"/>
      <c r="DX47" s="75"/>
      <c r="DY47" s="75"/>
      <c r="DZ47" s="75"/>
      <c r="EA47" s="75"/>
      <c r="EB47" s="75"/>
      <c r="EC47" s="75"/>
      <c r="ED47" s="75"/>
      <c r="EE47" s="75"/>
      <c r="EF47" s="75"/>
      <c r="EG47" s="75"/>
      <c r="EH47" s="75"/>
      <c r="EI47" s="75"/>
      <c r="EJ47" s="75"/>
      <c r="EK47" s="75"/>
      <c r="EL47" s="75"/>
      <c r="EM47" s="75"/>
      <c r="EN47" s="75"/>
      <c r="EO47" s="75"/>
      <c r="EP47" s="75"/>
      <c r="EQ47" s="75"/>
    </row>
    <row r="48" spans="2:147" ht="32.25" customHeight="1" x14ac:dyDescent="0.25">
      <c r="B48" s="304" t="s">
        <v>140</v>
      </c>
      <c r="D48" s="12"/>
      <c r="N48" s="133">
        <f>N$4+41*7</f>
        <v>42837</v>
      </c>
      <c r="U48" s="12"/>
      <c r="V48" s="3"/>
      <c r="W48" s="12"/>
      <c r="X48" s="3"/>
      <c r="Y48" s="12"/>
      <c r="AG48" s="35">
        <v>43405</v>
      </c>
      <c r="AI48" s="210"/>
      <c r="AJ48" s="207"/>
      <c r="AK48" s="226" t="b">
        <v>0</v>
      </c>
      <c r="AL48" s="206"/>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c r="DN48" s="75"/>
      <c r="DO48" s="75"/>
      <c r="DP48" s="75"/>
      <c r="DQ48" s="75"/>
      <c r="DR48" s="75"/>
      <c r="DS48" s="75"/>
      <c r="DT48" s="75"/>
      <c r="DU48" s="75"/>
      <c r="DV48" s="75"/>
      <c r="DW48" s="75"/>
      <c r="DX48" s="75"/>
      <c r="DY48" s="75"/>
      <c r="DZ48" s="75"/>
      <c r="EA48" s="75"/>
      <c r="EB48" s="75"/>
      <c r="EC48" s="75"/>
      <c r="ED48" s="75"/>
      <c r="EE48" s="75"/>
      <c r="EF48" s="75"/>
      <c r="EG48" s="75"/>
      <c r="EH48" s="75"/>
      <c r="EI48" s="75"/>
      <c r="EJ48" s="75"/>
      <c r="EK48" s="75"/>
      <c r="EL48" s="75"/>
      <c r="EM48" s="75"/>
      <c r="EN48" s="75"/>
      <c r="EO48" s="75"/>
      <c r="EP48" s="75"/>
      <c r="EQ48" s="75"/>
    </row>
    <row r="49" spans="2:147" x14ac:dyDescent="0.25">
      <c r="B49" s="2">
        <v>0</v>
      </c>
      <c r="D49" s="12"/>
      <c r="E49" s="7"/>
      <c r="F49" s="7" t="s">
        <v>69</v>
      </c>
      <c r="G49" s="7" t="s">
        <v>28</v>
      </c>
      <c r="H49" s="7" t="s">
        <v>70</v>
      </c>
      <c r="I49" s="63" t="s">
        <v>71</v>
      </c>
      <c r="N49" s="134">
        <f>N$4+42*7</f>
        <v>42844</v>
      </c>
      <c r="R49" s="75"/>
      <c r="U49" s="12"/>
      <c r="V49" s="3"/>
      <c r="W49" s="12"/>
      <c r="X49" s="3"/>
      <c r="Y49" s="12"/>
      <c r="Z49" s="75"/>
      <c r="AG49" s="35">
        <v>43459</v>
      </c>
      <c r="AH49" s="75"/>
      <c r="AI49" s="210"/>
      <c r="AJ49" s="207"/>
      <c r="AK49" s="226" t="b">
        <v>0</v>
      </c>
      <c r="AL49" s="206"/>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row>
    <row r="50" spans="2:147" ht="15.75" x14ac:dyDescent="0.25">
      <c r="D50" s="205"/>
      <c r="F50" s="62">
        <v>3</v>
      </c>
      <c r="G50" s="62" t="s">
        <v>201</v>
      </c>
      <c r="H50" t="s">
        <v>2</v>
      </c>
      <c r="N50" s="135">
        <f>N$4+43*7</f>
        <v>42851</v>
      </c>
      <c r="R50" s="75"/>
      <c r="U50" s="297"/>
      <c r="V50" s="297"/>
      <c r="W50" s="297"/>
      <c r="X50" s="3"/>
      <c r="Y50" s="12"/>
      <c r="Z50" s="75"/>
      <c r="AG50" s="35">
        <v>43460</v>
      </c>
      <c r="AH50" s="75"/>
      <c r="AI50" s="210"/>
      <c r="AJ50" s="208"/>
      <c r="AK50" s="226" t="b">
        <v>0</v>
      </c>
      <c r="AL50" s="206"/>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c r="DN50" s="75"/>
      <c r="DO50" s="75"/>
      <c r="DP50" s="75"/>
      <c r="DQ50" s="75"/>
      <c r="DR50" s="75"/>
      <c r="DS50" s="75"/>
      <c r="DT50" s="75"/>
      <c r="DU50" s="75"/>
      <c r="DV50" s="75"/>
      <c r="DW50" s="75"/>
      <c r="DX50" s="75"/>
      <c r="DY50" s="75"/>
      <c r="DZ50" s="75"/>
      <c r="EA50" s="75"/>
      <c r="EB50" s="75"/>
      <c r="EC50" s="75"/>
      <c r="ED50" s="75"/>
      <c r="EE50" s="75"/>
      <c r="EF50" s="75"/>
      <c r="EG50" s="75"/>
      <c r="EH50" s="75"/>
      <c r="EI50" s="75"/>
      <c r="EJ50" s="75"/>
      <c r="EK50" s="75"/>
      <c r="EL50" s="75"/>
      <c r="EM50" s="75"/>
      <c r="EN50" s="75"/>
      <c r="EO50" s="75"/>
      <c r="EP50" s="75"/>
      <c r="EQ50" s="75"/>
    </row>
    <row r="51" spans="2:147" ht="15.75" x14ac:dyDescent="0.25">
      <c r="B51" s="302" t="s">
        <v>82</v>
      </c>
      <c r="D51" s="12"/>
      <c r="F51">
        <v>21</v>
      </c>
      <c r="G51" t="s">
        <v>202</v>
      </c>
      <c r="H51" t="s">
        <v>65</v>
      </c>
      <c r="N51" s="136">
        <f>N$4+44*7</f>
        <v>42858</v>
      </c>
      <c r="R51" s="75"/>
      <c r="U51" s="300" t="s">
        <v>87</v>
      </c>
      <c r="V51" s="297"/>
      <c r="W51" s="297"/>
      <c r="X51" s="3"/>
      <c r="Y51" s="12"/>
      <c r="Z51" s="75"/>
      <c r="AG51" s="3"/>
      <c r="AH51" s="75"/>
      <c r="AI51" s="210"/>
      <c r="AJ51" s="207"/>
      <c r="AK51" s="226" t="b">
        <v>0</v>
      </c>
      <c r="AL51" s="206"/>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c r="DN51" s="75"/>
      <c r="DO51" s="75"/>
      <c r="DP51" s="75"/>
      <c r="DQ51" s="75"/>
      <c r="DR51" s="75"/>
      <c r="DS51" s="75"/>
      <c r="DT51" s="75"/>
      <c r="DU51" s="75"/>
      <c r="DV51" s="75"/>
      <c r="DW51" s="75"/>
      <c r="DX51" s="75"/>
      <c r="DY51" s="75"/>
      <c r="DZ51" s="75"/>
      <c r="EA51" s="75"/>
      <c r="EB51" s="75"/>
      <c r="EC51" s="75"/>
      <c r="ED51" s="75"/>
      <c r="EE51" s="75"/>
      <c r="EF51" s="75"/>
      <c r="EG51" s="75"/>
      <c r="EH51" s="75"/>
      <c r="EI51" s="75"/>
      <c r="EJ51" s="75"/>
      <c r="EK51" s="75"/>
      <c r="EL51" s="75"/>
      <c r="EM51" s="75"/>
      <c r="EN51" s="75"/>
      <c r="EO51" s="75"/>
      <c r="EP51" s="75"/>
      <c r="EQ51" s="75"/>
    </row>
    <row r="52" spans="2:147" x14ac:dyDescent="0.25">
      <c r="B52" s="202">
        <v>1</v>
      </c>
      <c r="D52" s="12"/>
      <c r="G52" t="s">
        <v>202</v>
      </c>
      <c r="H52" t="s">
        <v>65</v>
      </c>
      <c r="I52" s="2">
        <v>21</v>
      </c>
      <c r="N52" s="137">
        <f>N$4+45*7</f>
        <v>42865</v>
      </c>
      <c r="R52" s="75"/>
      <c r="U52" s="366" t="s">
        <v>84</v>
      </c>
      <c r="V52" s="367"/>
      <c r="W52" s="367"/>
      <c r="X52" s="3"/>
      <c r="Y52" s="12"/>
      <c r="Z52" s="75"/>
      <c r="AG52" s="3"/>
      <c r="AH52" s="75"/>
      <c r="AI52" s="210"/>
      <c r="AJ52" s="207"/>
      <c r="AK52" s="226" t="b">
        <v>0</v>
      </c>
      <c r="AL52" s="206"/>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c r="DN52" s="75"/>
      <c r="DO52" s="75"/>
      <c r="DP52" s="75"/>
      <c r="DQ52" s="75"/>
      <c r="DR52" s="75"/>
      <c r="DS52" s="75"/>
      <c r="DT52" s="75"/>
      <c r="DU52" s="75"/>
      <c r="DV52" s="75"/>
      <c r="DW52" s="75"/>
      <c r="DX52" s="75"/>
      <c r="DY52" s="75"/>
      <c r="DZ52" s="75"/>
      <c r="EA52" s="75"/>
      <c r="EB52" s="75"/>
      <c r="EC52" s="75"/>
      <c r="ED52" s="75"/>
      <c r="EE52" s="75"/>
      <c r="EF52" s="75"/>
      <c r="EG52" s="75"/>
      <c r="EH52" s="75"/>
      <c r="EI52" s="75"/>
      <c r="EJ52" s="75"/>
      <c r="EK52" s="75"/>
      <c r="EL52" s="75"/>
      <c r="EM52" s="75"/>
      <c r="EN52" s="75"/>
      <c r="EO52" s="75"/>
      <c r="EP52" s="75"/>
      <c r="EQ52" s="75"/>
    </row>
    <row r="53" spans="2:147" x14ac:dyDescent="0.25">
      <c r="D53" s="12"/>
      <c r="F53">
        <v>12</v>
      </c>
      <c r="G53" t="s">
        <v>145</v>
      </c>
      <c r="H53" t="s">
        <v>2</v>
      </c>
      <c r="I53" s="2">
        <v>12</v>
      </c>
      <c r="N53" s="138">
        <f>N$4+46*7</f>
        <v>42872</v>
      </c>
      <c r="R53" s="75"/>
      <c r="U53" s="368" t="s">
        <v>85</v>
      </c>
      <c r="V53" s="367"/>
      <c r="W53" s="367"/>
      <c r="X53" s="3"/>
      <c r="Y53" s="12"/>
      <c r="Z53" s="75"/>
      <c r="AG53" s="3"/>
      <c r="AH53" s="75"/>
      <c r="AI53" s="210"/>
      <c r="AJ53" s="207"/>
      <c r="AK53" s="226" t="b">
        <v>0</v>
      </c>
      <c r="AL53" s="206"/>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c r="DN53" s="75"/>
      <c r="DO53" s="75"/>
      <c r="DP53" s="75"/>
      <c r="DQ53" s="75"/>
      <c r="DR53" s="75"/>
      <c r="DS53" s="75"/>
      <c r="DT53" s="75"/>
      <c r="DU53" s="75"/>
      <c r="DV53" s="75"/>
      <c r="DW53" s="75"/>
      <c r="DX53" s="75"/>
      <c r="DY53" s="75"/>
      <c r="DZ53" s="75"/>
      <c r="EA53" s="75"/>
      <c r="EB53" s="75"/>
      <c r="EC53" s="75"/>
      <c r="ED53" s="75"/>
      <c r="EE53" s="75"/>
      <c r="EF53" s="75"/>
      <c r="EG53" s="75"/>
      <c r="EH53" s="75"/>
      <c r="EI53" s="75"/>
      <c r="EJ53" s="75"/>
      <c r="EK53" s="75"/>
      <c r="EL53" s="75"/>
      <c r="EM53" s="75"/>
      <c r="EN53" s="75"/>
      <c r="EO53" s="75"/>
      <c r="EP53" s="75"/>
      <c r="EQ53" s="75"/>
    </row>
    <row r="54" spans="2:147" ht="25.5" x14ac:dyDescent="0.25">
      <c r="B54" s="304" t="s">
        <v>90</v>
      </c>
      <c r="D54" s="12"/>
      <c r="F54" t="s">
        <v>189</v>
      </c>
      <c r="G54" t="s">
        <v>146</v>
      </c>
      <c r="H54" t="s">
        <v>1</v>
      </c>
      <c r="I54" s="2" t="s">
        <v>189</v>
      </c>
      <c r="N54" s="139">
        <f>N$4+47*7</f>
        <v>42879</v>
      </c>
      <c r="R54" s="75"/>
      <c r="U54" s="368" t="s">
        <v>86</v>
      </c>
      <c r="V54" s="367"/>
      <c r="W54" s="367"/>
      <c r="X54" s="3"/>
      <c r="Y54" s="12"/>
      <c r="Z54" s="75"/>
      <c r="AG54" s="3"/>
      <c r="AH54" s="75"/>
      <c r="AI54" s="210"/>
      <c r="AJ54" s="207"/>
      <c r="AK54" s="226" t="b">
        <v>0</v>
      </c>
      <c r="AL54" s="206"/>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c r="DP54" s="75"/>
      <c r="DQ54" s="75"/>
      <c r="DR54" s="75"/>
      <c r="DS54" s="75"/>
      <c r="DT54" s="75"/>
      <c r="DU54" s="75"/>
      <c r="DV54" s="75"/>
      <c r="DW54" s="75"/>
      <c r="DX54" s="75"/>
      <c r="DY54" s="75"/>
      <c r="DZ54" s="75"/>
      <c r="EA54" s="75"/>
      <c r="EB54" s="75"/>
      <c r="EC54" s="75"/>
      <c r="ED54" s="75"/>
      <c r="EE54" s="75"/>
      <c r="EF54" s="75"/>
      <c r="EG54" s="75"/>
      <c r="EH54" s="75"/>
      <c r="EI54" s="75"/>
      <c r="EJ54" s="75"/>
      <c r="EK54" s="75"/>
      <c r="EL54" s="75"/>
      <c r="EM54" s="75"/>
      <c r="EN54" s="75"/>
      <c r="EO54" s="75"/>
      <c r="EP54" s="75"/>
      <c r="EQ54" s="75"/>
    </row>
    <row r="55" spans="2:147" x14ac:dyDescent="0.25">
      <c r="B55" s="67">
        <v>0</v>
      </c>
      <c r="D55" s="12"/>
      <c r="F55">
        <v>11</v>
      </c>
      <c r="G55" t="s">
        <v>145</v>
      </c>
      <c r="H55" t="s">
        <v>2</v>
      </c>
      <c r="I55" s="2">
        <v>12</v>
      </c>
      <c r="N55" s="140">
        <f>N$4+48*7</f>
        <v>42886</v>
      </c>
      <c r="R55" s="75"/>
      <c r="U55" s="368"/>
      <c r="V55" s="367"/>
      <c r="W55" s="367"/>
      <c r="X55" s="3"/>
      <c r="Y55" s="12"/>
      <c r="Z55" s="75"/>
      <c r="AG55" s="3"/>
      <c r="AH55" s="75"/>
      <c r="AI55" s="210"/>
      <c r="AJ55" s="207"/>
      <c r="AK55" s="226" t="b">
        <v>0</v>
      </c>
      <c r="AL55" s="206"/>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c r="BL55" s="75"/>
      <c r="BM55" s="75"/>
      <c r="BN55" s="75"/>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c r="DN55" s="75"/>
      <c r="DO55" s="75"/>
      <c r="DP55" s="75"/>
      <c r="DQ55" s="75"/>
      <c r="DR55" s="75"/>
      <c r="DS55" s="75"/>
      <c r="DT55" s="75"/>
      <c r="DU55" s="75"/>
      <c r="DV55" s="75"/>
      <c r="DW55" s="75"/>
      <c r="DX55" s="75"/>
      <c r="DY55" s="75"/>
      <c r="DZ55" s="75"/>
      <c r="EA55" s="75"/>
      <c r="EB55" s="75"/>
      <c r="EC55" s="75"/>
      <c r="ED55" s="75"/>
      <c r="EE55" s="75"/>
      <c r="EF55" s="75"/>
      <c r="EG55" s="75"/>
      <c r="EH55" s="75"/>
      <c r="EI55" s="75"/>
      <c r="EJ55" s="75"/>
      <c r="EK55" s="75"/>
      <c r="EL55" s="75"/>
      <c r="EM55" s="75"/>
      <c r="EN55" s="75"/>
      <c r="EO55" s="75"/>
      <c r="EP55" s="75"/>
      <c r="EQ55" s="75"/>
    </row>
    <row r="56" spans="2:147" x14ac:dyDescent="0.25">
      <c r="D56" s="12"/>
      <c r="F56" t="s">
        <v>190</v>
      </c>
      <c r="G56" t="s">
        <v>191</v>
      </c>
      <c r="H56" t="s">
        <v>1</v>
      </c>
      <c r="I56" s="2" t="s">
        <v>190</v>
      </c>
      <c r="N56" s="141">
        <f>N$4+49*7</f>
        <v>42893</v>
      </c>
      <c r="R56" s="75"/>
      <c r="U56" s="368"/>
      <c r="V56" s="367"/>
      <c r="W56" s="367"/>
      <c r="X56" s="3"/>
      <c r="Y56" s="12"/>
      <c r="Z56" s="75"/>
      <c r="AG56" s="3"/>
      <c r="AH56" s="75"/>
      <c r="AI56" s="210"/>
      <c r="AJ56" s="207"/>
      <c r="AK56" s="226" t="b">
        <v>0</v>
      </c>
      <c r="AL56" s="206"/>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c r="DN56" s="75"/>
      <c r="DO56" s="75"/>
      <c r="DP56" s="75"/>
      <c r="DQ56" s="75"/>
      <c r="DR56" s="75"/>
      <c r="DS56" s="75"/>
      <c r="DT56" s="75"/>
      <c r="DU56" s="75"/>
      <c r="DV56" s="75"/>
      <c r="DW56" s="75"/>
      <c r="DX56" s="75"/>
      <c r="DY56" s="75"/>
      <c r="DZ56" s="75"/>
      <c r="EA56" s="75"/>
      <c r="EB56" s="75"/>
      <c r="EC56" s="75"/>
      <c r="ED56" s="75"/>
      <c r="EE56" s="75"/>
      <c r="EF56" s="75"/>
      <c r="EG56" s="75"/>
      <c r="EH56" s="75"/>
      <c r="EI56" s="75"/>
      <c r="EJ56" s="75"/>
      <c r="EK56" s="75"/>
      <c r="EL56" s="75"/>
      <c r="EM56" s="75"/>
      <c r="EN56" s="75"/>
      <c r="EO56" s="75"/>
      <c r="EP56" s="75"/>
      <c r="EQ56" s="75"/>
    </row>
    <row r="57" spans="2:147" ht="25.5" x14ac:dyDescent="0.25">
      <c r="B57" s="304" t="s">
        <v>144</v>
      </c>
      <c r="D57" s="12"/>
      <c r="F57">
        <v>7</v>
      </c>
      <c r="G57" t="s">
        <v>192</v>
      </c>
      <c r="H57" t="s">
        <v>2</v>
      </c>
      <c r="I57" s="2">
        <v>6</v>
      </c>
      <c r="N57" s="142">
        <f>N$4+50*7</f>
        <v>42900</v>
      </c>
      <c r="R57" s="75"/>
      <c r="U57" s="368"/>
      <c r="V57" s="367"/>
      <c r="W57" s="367"/>
      <c r="X57" s="3"/>
      <c r="Y57" s="12"/>
      <c r="Z57" s="75"/>
      <c r="AG57" s="3"/>
      <c r="AH57" s="75"/>
      <c r="AI57" s="211"/>
      <c r="AJ57" s="209"/>
      <c r="AK57" s="226" t="b">
        <v>0</v>
      </c>
      <c r="AL57" s="206"/>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5"/>
      <c r="DP57" s="75"/>
      <c r="DQ57" s="75"/>
      <c r="DR57" s="75"/>
      <c r="DS57" s="75"/>
      <c r="DT57" s="75"/>
      <c r="DU57" s="75"/>
      <c r="DV57" s="75"/>
      <c r="DW57" s="75"/>
      <c r="DX57" s="75"/>
      <c r="DY57" s="75"/>
      <c r="DZ57" s="75"/>
      <c r="EA57" s="75"/>
      <c r="EB57" s="75"/>
      <c r="EC57" s="75"/>
      <c r="ED57" s="75"/>
      <c r="EE57" s="75"/>
      <c r="EF57" s="75"/>
      <c r="EG57" s="75"/>
      <c r="EH57" s="75"/>
      <c r="EI57" s="75"/>
      <c r="EJ57" s="75"/>
      <c r="EK57" s="75"/>
      <c r="EL57" s="75"/>
      <c r="EM57" s="75"/>
      <c r="EN57" s="75"/>
      <c r="EO57" s="75"/>
      <c r="EP57" s="75"/>
      <c r="EQ57" s="75"/>
    </row>
    <row r="58" spans="2:147" x14ac:dyDescent="0.25">
      <c r="B58" s="67">
        <v>0</v>
      </c>
      <c r="D58" s="12"/>
      <c r="F58">
        <v>7</v>
      </c>
      <c r="G58" t="s">
        <v>192</v>
      </c>
      <c r="H58" t="s">
        <v>2</v>
      </c>
      <c r="I58" s="2">
        <v>7</v>
      </c>
      <c r="N58" s="143">
        <f>N$4+51*7</f>
        <v>42907</v>
      </c>
      <c r="R58" s="75"/>
      <c r="U58" s="368"/>
      <c r="V58" s="367"/>
      <c r="W58" s="367"/>
      <c r="X58" s="3"/>
      <c r="Y58" s="12"/>
      <c r="Z58" s="75"/>
      <c r="AG58" s="3"/>
      <c r="AH58" s="75"/>
      <c r="AJ58" s="12"/>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row>
    <row r="59" spans="2:147" x14ac:dyDescent="0.25">
      <c r="D59" s="12"/>
      <c r="F59">
        <v>7</v>
      </c>
      <c r="G59" t="s">
        <v>192</v>
      </c>
      <c r="H59" t="s">
        <v>2</v>
      </c>
      <c r="I59" s="2">
        <v>7</v>
      </c>
      <c r="N59" s="144">
        <f>N$4+52*7</f>
        <v>42914</v>
      </c>
      <c r="R59" s="75"/>
      <c r="U59" s="368"/>
      <c r="V59" s="367"/>
      <c r="W59" s="367"/>
      <c r="X59" s="3"/>
      <c r="Y59" s="12"/>
      <c r="Z59" s="75"/>
      <c r="AG59" s="3"/>
      <c r="AH59" s="75"/>
      <c r="AJ59" s="12"/>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c r="EG59" s="75"/>
      <c r="EH59" s="75"/>
      <c r="EI59" s="75"/>
      <c r="EJ59" s="75"/>
      <c r="EK59" s="75"/>
      <c r="EL59" s="75"/>
      <c r="EM59" s="75"/>
      <c r="EN59" s="75"/>
      <c r="EO59" s="75"/>
      <c r="EP59" s="75"/>
      <c r="EQ59" s="75"/>
    </row>
    <row r="60" spans="2:147" x14ac:dyDescent="0.25">
      <c r="D60" s="12"/>
      <c r="F60">
        <v>1</v>
      </c>
      <c r="G60" t="s">
        <v>80</v>
      </c>
      <c r="H60" t="s">
        <v>2</v>
      </c>
      <c r="I60" s="2">
        <v>1</v>
      </c>
      <c r="N60" s="145">
        <f>N$4+53*7</f>
        <v>42921</v>
      </c>
      <c r="R60" s="75"/>
      <c r="U60" s="368"/>
      <c r="V60" s="367"/>
      <c r="W60" s="367"/>
      <c r="X60" s="3"/>
      <c r="Y60" s="12"/>
      <c r="Z60" s="75"/>
      <c r="AG60" s="3"/>
      <c r="AH60" s="75"/>
      <c r="AJ60" s="12"/>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75"/>
      <c r="EB60" s="75"/>
      <c r="EC60" s="75"/>
      <c r="ED60" s="75"/>
      <c r="EE60" s="75"/>
      <c r="EF60" s="75"/>
      <c r="EG60" s="75"/>
      <c r="EH60" s="75"/>
      <c r="EI60" s="75"/>
      <c r="EJ60" s="75"/>
      <c r="EK60" s="75"/>
      <c r="EL60" s="75"/>
      <c r="EM60" s="75"/>
      <c r="EN60" s="75"/>
      <c r="EO60" s="75"/>
      <c r="EP60" s="75"/>
      <c r="EQ60" s="75"/>
    </row>
    <row r="61" spans="2:147" x14ac:dyDescent="0.25">
      <c r="D61" s="12"/>
      <c r="F61" t="s">
        <v>81</v>
      </c>
      <c r="G61" t="s">
        <v>80</v>
      </c>
      <c r="H61" t="s">
        <v>1</v>
      </c>
      <c r="I61" s="2" t="s">
        <v>81</v>
      </c>
      <c r="N61" s="146">
        <f>N$4+54*7</f>
        <v>42928</v>
      </c>
      <c r="R61" s="75"/>
      <c r="U61" s="368"/>
      <c r="V61" s="367"/>
      <c r="W61" s="367"/>
      <c r="X61" s="3"/>
      <c r="Y61" s="12"/>
      <c r="Z61" s="75"/>
      <c r="AG61" s="3"/>
      <c r="AH61" s="75"/>
      <c r="AJ61" s="12"/>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c r="DP61" s="75"/>
      <c r="DQ61" s="75"/>
      <c r="DR61" s="75"/>
      <c r="DS61" s="75"/>
      <c r="DT61" s="75"/>
      <c r="DU61" s="75"/>
      <c r="DV61" s="75"/>
      <c r="DW61" s="75"/>
      <c r="DX61" s="75"/>
      <c r="DY61" s="75"/>
      <c r="DZ61" s="75"/>
      <c r="EA61" s="75"/>
      <c r="EB61" s="75"/>
      <c r="EC61" s="75"/>
      <c r="ED61" s="75"/>
      <c r="EE61" s="75"/>
      <c r="EF61" s="75"/>
      <c r="EG61" s="75"/>
      <c r="EH61" s="75"/>
      <c r="EI61" s="75"/>
      <c r="EJ61" s="75"/>
      <c r="EK61" s="75"/>
      <c r="EL61" s="75"/>
      <c r="EM61" s="75"/>
      <c r="EN61" s="75"/>
      <c r="EO61" s="75"/>
      <c r="EP61" s="75"/>
      <c r="EQ61" s="75"/>
    </row>
    <row r="62" spans="2:147" x14ac:dyDescent="0.25">
      <c r="D62" s="12"/>
      <c r="F62" t="s">
        <v>75</v>
      </c>
      <c r="G62" t="s">
        <v>74</v>
      </c>
      <c r="H62" t="s">
        <v>1</v>
      </c>
      <c r="I62" s="2" t="s">
        <v>76</v>
      </c>
      <c r="N62" s="147">
        <f>N$4+55*7</f>
        <v>42935</v>
      </c>
      <c r="U62" s="12"/>
      <c r="V62" s="3"/>
      <c r="W62" s="12"/>
      <c r="X62" s="3"/>
      <c r="Y62" s="12"/>
      <c r="AG62" s="3"/>
      <c r="AJ62" s="12"/>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c r="CE62" s="75"/>
      <c r="CF62" s="75"/>
      <c r="CG62" s="75"/>
      <c r="CH62" s="75"/>
      <c r="CI62" s="75"/>
      <c r="CJ62" s="75"/>
      <c r="CK62" s="75"/>
      <c r="CL62" s="75"/>
      <c r="CM62" s="75"/>
      <c r="CN62" s="75"/>
      <c r="CO62" s="75"/>
      <c r="CP62" s="75"/>
      <c r="CQ62" s="75"/>
      <c r="CR62" s="75"/>
      <c r="CS62" s="75"/>
      <c r="CT62" s="75"/>
      <c r="CU62" s="75"/>
      <c r="CV62" s="75"/>
      <c r="CW62" s="75"/>
      <c r="CX62" s="75"/>
      <c r="CY62" s="75"/>
      <c r="CZ62" s="75"/>
      <c r="DA62" s="75"/>
      <c r="DB62" s="75"/>
      <c r="DC62" s="75"/>
      <c r="DD62" s="75"/>
      <c r="DE62" s="75"/>
      <c r="DF62" s="75"/>
      <c r="DG62" s="75"/>
      <c r="DH62" s="75"/>
      <c r="DI62" s="75"/>
      <c r="DJ62" s="75"/>
      <c r="DK62" s="75"/>
      <c r="DL62" s="75"/>
      <c r="DM62" s="75"/>
      <c r="DN62" s="75"/>
      <c r="DO62" s="75"/>
      <c r="DP62" s="75"/>
      <c r="DQ62" s="75"/>
      <c r="DR62" s="75"/>
      <c r="DS62" s="75"/>
      <c r="DT62" s="75"/>
      <c r="DU62" s="75"/>
      <c r="DV62" s="75"/>
      <c r="DW62" s="75"/>
      <c r="DX62" s="75"/>
      <c r="DY62" s="75"/>
      <c r="DZ62" s="75"/>
      <c r="EA62" s="75"/>
      <c r="EB62" s="75"/>
      <c r="EC62" s="75"/>
      <c r="ED62" s="75"/>
      <c r="EE62" s="75"/>
      <c r="EF62" s="75"/>
      <c r="EG62" s="75"/>
      <c r="EH62" s="75"/>
      <c r="EI62" s="75"/>
      <c r="EJ62" s="75"/>
      <c r="EK62" s="75"/>
      <c r="EL62" s="75"/>
      <c r="EM62" s="75"/>
      <c r="EN62" s="75"/>
      <c r="EO62" s="75"/>
      <c r="EP62" s="75"/>
      <c r="EQ62" s="75"/>
    </row>
    <row r="63" spans="2:147" x14ac:dyDescent="0.25">
      <c r="D63" s="12"/>
      <c r="F63" t="s">
        <v>77</v>
      </c>
      <c r="G63" t="s">
        <v>74</v>
      </c>
      <c r="H63" t="s">
        <v>1</v>
      </c>
      <c r="I63" s="2" t="s">
        <v>75</v>
      </c>
      <c r="N63" s="148">
        <f>N$4+46*7</f>
        <v>42872</v>
      </c>
      <c r="U63" s="12"/>
      <c r="V63" s="3"/>
      <c r="W63" s="12"/>
      <c r="X63" s="3"/>
      <c r="Y63" s="12"/>
      <c r="AG63" s="3"/>
      <c r="AJ63" s="12"/>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c r="CE63" s="75"/>
      <c r="CF63" s="75"/>
      <c r="CG63" s="75"/>
      <c r="CH63" s="75"/>
      <c r="CI63" s="75"/>
      <c r="CJ63" s="75"/>
      <c r="CK63" s="75"/>
      <c r="CL63" s="75"/>
      <c r="CM63" s="75"/>
      <c r="CN63" s="75"/>
      <c r="CO63" s="75"/>
      <c r="CP63" s="75"/>
      <c r="CQ63" s="75"/>
      <c r="CR63" s="75"/>
      <c r="CS63" s="75"/>
      <c r="CT63" s="75"/>
      <c r="CU63" s="75"/>
      <c r="CV63" s="75"/>
      <c r="CW63" s="75"/>
      <c r="CX63" s="75"/>
      <c r="CY63" s="75"/>
      <c r="CZ63" s="75"/>
      <c r="DA63" s="75"/>
      <c r="DB63" s="75"/>
      <c r="DC63" s="75"/>
      <c r="DD63" s="75"/>
      <c r="DE63" s="75"/>
      <c r="DF63" s="75"/>
      <c r="DG63" s="75"/>
      <c r="DH63" s="75"/>
      <c r="DI63" s="75"/>
      <c r="DJ63" s="75"/>
      <c r="DK63" s="75"/>
      <c r="DL63" s="75"/>
      <c r="DM63" s="75"/>
      <c r="DN63" s="75"/>
      <c r="DO63" s="75"/>
      <c r="DP63" s="75"/>
      <c r="DQ63" s="75"/>
      <c r="DR63" s="75"/>
      <c r="DS63" s="75"/>
      <c r="DT63" s="75"/>
      <c r="DU63" s="75"/>
      <c r="DV63" s="75"/>
      <c r="DW63" s="75"/>
      <c r="DX63" s="75"/>
      <c r="DY63" s="75"/>
      <c r="DZ63" s="75"/>
      <c r="EA63" s="75"/>
      <c r="EB63" s="75"/>
      <c r="EC63" s="75"/>
      <c r="ED63" s="75"/>
      <c r="EE63" s="75"/>
      <c r="EF63" s="75"/>
      <c r="EG63" s="75"/>
      <c r="EH63" s="75"/>
      <c r="EI63" s="75"/>
      <c r="EJ63" s="75"/>
      <c r="EK63" s="75"/>
      <c r="EL63" s="75"/>
      <c r="EM63" s="75"/>
      <c r="EN63" s="75"/>
      <c r="EO63" s="75"/>
      <c r="EP63" s="75"/>
      <c r="EQ63" s="75"/>
    </row>
    <row r="64" spans="2:147" ht="15.75" x14ac:dyDescent="0.25">
      <c r="D64" s="12"/>
      <c r="F64" t="s">
        <v>76</v>
      </c>
      <c r="G64" t="s">
        <v>74</v>
      </c>
      <c r="H64" t="s">
        <v>1</v>
      </c>
      <c r="I64" s="2" t="s">
        <v>77</v>
      </c>
      <c r="N64" s="149">
        <f>N$4+57*7</f>
        <v>42949</v>
      </c>
      <c r="U64" s="297"/>
      <c r="V64" s="297"/>
      <c r="W64" s="297"/>
      <c r="X64" s="3"/>
      <c r="Y64" s="12"/>
      <c r="AG64" s="3"/>
      <c r="AJ64" s="12"/>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c r="DP64" s="75"/>
      <c r="DQ64" s="75"/>
      <c r="DR64" s="75"/>
      <c r="DS64" s="75"/>
      <c r="DT64" s="75"/>
      <c r="DU64" s="75"/>
      <c r="DV64" s="75"/>
      <c r="DW64" s="75"/>
      <c r="DX64" s="75"/>
      <c r="DY64" s="75"/>
      <c r="DZ64" s="75"/>
      <c r="EA64" s="75"/>
      <c r="EB64" s="75"/>
      <c r="EC64" s="75"/>
      <c r="ED64" s="75"/>
      <c r="EE64" s="75"/>
      <c r="EF64" s="75"/>
      <c r="EG64" s="75"/>
      <c r="EH64" s="75"/>
      <c r="EI64" s="75"/>
      <c r="EJ64" s="75"/>
      <c r="EK64" s="75"/>
      <c r="EL64" s="75"/>
      <c r="EM64" s="75"/>
      <c r="EN64" s="75"/>
      <c r="EO64" s="75"/>
      <c r="EP64" s="75"/>
      <c r="EQ64" s="75"/>
    </row>
    <row r="65" spans="4:147" ht="15.75" x14ac:dyDescent="0.25">
      <c r="D65" s="12"/>
      <c r="F65">
        <v>3</v>
      </c>
      <c r="G65" t="s">
        <v>74</v>
      </c>
      <c r="H65" t="s">
        <v>2</v>
      </c>
      <c r="I65" s="2">
        <v>2</v>
      </c>
      <c r="N65" s="150">
        <f>N$4+58*7</f>
        <v>42956</v>
      </c>
      <c r="U65" s="300" t="s">
        <v>88</v>
      </c>
      <c r="V65" s="297"/>
      <c r="W65" s="297"/>
      <c r="X65" s="3"/>
      <c r="Y65" s="12"/>
      <c r="AG65" s="3"/>
      <c r="AJ65" s="12"/>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c r="DP65" s="75"/>
      <c r="DQ65" s="75"/>
      <c r="DR65" s="75"/>
      <c r="DS65" s="75"/>
      <c r="DT65" s="75"/>
      <c r="DU65" s="75"/>
      <c r="DV65" s="75"/>
      <c r="DW65" s="75"/>
      <c r="DX65" s="75"/>
      <c r="DY65" s="75"/>
      <c r="DZ65" s="75"/>
      <c r="EA65" s="75"/>
      <c r="EB65" s="75"/>
      <c r="EC65" s="75"/>
      <c r="ED65" s="75"/>
      <c r="EE65" s="75"/>
      <c r="EF65" s="75"/>
      <c r="EG65" s="75"/>
      <c r="EH65" s="75"/>
      <c r="EI65" s="75"/>
      <c r="EJ65" s="75"/>
      <c r="EK65" s="75"/>
      <c r="EL65" s="75"/>
      <c r="EM65" s="75"/>
      <c r="EN65" s="75"/>
      <c r="EO65" s="75"/>
      <c r="EP65" s="75"/>
      <c r="EQ65" s="75"/>
    </row>
    <row r="66" spans="4:147" x14ac:dyDescent="0.25">
      <c r="D66" s="12"/>
      <c r="F66">
        <v>2</v>
      </c>
      <c r="G66" t="s">
        <v>74</v>
      </c>
      <c r="H66" t="s">
        <v>2</v>
      </c>
      <c r="I66" s="2">
        <v>3</v>
      </c>
      <c r="N66" s="151">
        <f>N$4+59*7</f>
        <v>42963</v>
      </c>
      <c r="U66" s="366" t="s">
        <v>89</v>
      </c>
      <c r="V66" s="367"/>
      <c r="W66" s="367"/>
      <c r="X66" s="3"/>
      <c r="Y66" s="12"/>
      <c r="AG66" s="3"/>
      <c r="AJ66" s="12"/>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c r="DP66" s="75"/>
      <c r="DQ66" s="75"/>
      <c r="DR66" s="75"/>
      <c r="DS66" s="75"/>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row>
    <row r="67" spans="4:147" x14ac:dyDescent="0.25">
      <c r="D67" s="12"/>
      <c r="F67" t="s">
        <v>76</v>
      </c>
      <c r="G67" t="s">
        <v>80</v>
      </c>
      <c r="H67" t="s">
        <v>1</v>
      </c>
      <c r="I67" s="2" t="s">
        <v>76</v>
      </c>
      <c r="N67" s="152">
        <f>N$4+60*7</f>
        <v>42970</v>
      </c>
      <c r="U67" s="368"/>
      <c r="V67" s="367"/>
      <c r="W67" s="367"/>
      <c r="X67" s="3"/>
      <c r="Y67" s="12"/>
      <c r="AG67" s="3"/>
      <c r="AJ67" s="12"/>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5"/>
      <c r="DP67" s="75"/>
      <c r="DQ67" s="75"/>
      <c r="DR67" s="75"/>
      <c r="DS67" s="75"/>
      <c r="DT67" s="75"/>
      <c r="DU67" s="75"/>
      <c r="DV67" s="75"/>
      <c r="DW67" s="75"/>
      <c r="DX67" s="75"/>
      <c r="DY67" s="75"/>
      <c r="DZ67" s="75"/>
      <c r="EA67" s="75"/>
      <c r="EB67" s="75"/>
      <c r="EC67" s="75"/>
      <c r="ED67" s="75"/>
      <c r="EE67" s="75"/>
      <c r="EF67" s="75"/>
      <c r="EG67" s="75"/>
      <c r="EH67" s="75"/>
      <c r="EI67" s="75"/>
      <c r="EJ67" s="75"/>
      <c r="EK67" s="75"/>
      <c r="EL67" s="75"/>
      <c r="EM67" s="75"/>
      <c r="EN67" s="75"/>
      <c r="EO67" s="75"/>
      <c r="EP67" s="75"/>
      <c r="EQ67" s="75"/>
    </row>
    <row r="68" spans="4:147" x14ac:dyDescent="0.25">
      <c r="D68" s="12"/>
      <c r="F68" t="s">
        <v>75</v>
      </c>
      <c r="G68" t="s">
        <v>80</v>
      </c>
      <c r="H68" t="s">
        <v>1</v>
      </c>
      <c r="I68" s="2" t="s">
        <v>76</v>
      </c>
      <c r="N68" s="153">
        <f>N$4+61*7</f>
        <v>42977</v>
      </c>
      <c r="U68" s="368"/>
      <c r="V68" s="367"/>
      <c r="W68" s="367"/>
      <c r="X68" s="3"/>
      <c r="Y68" s="12"/>
      <c r="AG68" s="3"/>
      <c r="AJ68" s="12"/>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c r="DP68" s="75"/>
      <c r="DQ68" s="75"/>
      <c r="DR68" s="75"/>
      <c r="DS68" s="75"/>
      <c r="DT68" s="75"/>
      <c r="DU68" s="75"/>
      <c r="DV68" s="75"/>
      <c r="DW68" s="75"/>
      <c r="DX68" s="75"/>
      <c r="DY68" s="75"/>
      <c r="DZ68" s="75"/>
      <c r="EA68" s="75"/>
      <c r="EB68" s="75"/>
      <c r="EC68" s="75"/>
      <c r="ED68" s="75"/>
      <c r="EE68" s="75"/>
      <c r="EF68" s="75"/>
      <c r="EG68" s="75"/>
      <c r="EH68" s="75"/>
      <c r="EI68" s="75"/>
      <c r="EJ68" s="75"/>
      <c r="EK68" s="75"/>
      <c r="EL68" s="75"/>
      <c r="EM68" s="75"/>
      <c r="EN68" s="75"/>
      <c r="EO68" s="75"/>
      <c r="EP68" s="75"/>
      <c r="EQ68" s="75"/>
    </row>
    <row r="69" spans="4:147" x14ac:dyDescent="0.25">
      <c r="D69" s="12"/>
      <c r="F69" t="s">
        <v>76</v>
      </c>
      <c r="G69" t="s">
        <v>80</v>
      </c>
      <c r="H69" t="s">
        <v>1</v>
      </c>
      <c r="I69" s="2" t="s">
        <v>75</v>
      </c>
      <c r="N69" s="154">
        <f>N$4+62*7</f>
        <v>42984</v>
      </c>
      <c r="U69" s="368"/>
      <c r="V69" s="367"/>
      <c r="W69" s="367"/>
      <c r="X69" s="3"/>
      <c r="Y69" s="12"/>
      <c r="AG69" s="3"/>
      <c r="AJ69" s="12"/>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L69" s="75"/>
      <c r="BM69" s="75"/>
      <c r="BN69" s="75"/>
      <c r="BO69" s="75"/>
      <c r="BP69" s="75"/>
      <c r="BQ69" s="75"/>
      <c r="BR69" s="75"/>
      <c r="BS69" s="75"/>
      <c r="BT69" s="75"/>
      <c r="BU69" s="75"/>
      <c r="BV69" s="75"/>
      <c r="BW69" s="75"/>
      <c r="BX69" s="75"/>
      <c r="BY69" s="75"/>
      <c r="BZ69" s="75"/>
      <c r="CA69" s="75"/>
      <c r="CB69" s="75"/>
      <c r="CC69" s="75"/>
      <c r="CD69" s="75"/>
      <c r="CE69" s="75"/>
      <c r="CF69" s="75"/>
      <c r="CG69" s="75"/>
      <c r="CH69" s="75"/>
      <c r="CI69" s="75"/>
      <c r="CJ69" s="75"/>
      <c r="CK69" s="75"/>
      <c r="CL69" s="75"/>
      <c r="CM69" s="75"/>
      <c r="CN69" s="75"/>
      <c r="CO69" s="75"/>
      <c r="CP69" s="75"/>
      <c r="CQ69" s="75"/>
      <c r="CR69" s="75"/>
      <c r="CS69" s="75"/>
      <c r="CT69" s="75"/>
      <c r="CU69" s="75"/>
      <c r="CV69" s="75"/>
      <c r="CW69" s="75"/>
      <c r="CX69" s="75"/>
      <c r="CY69" s="75"/>
      <c r="CZ69" s="75"/>
      <c r="DA69" s="75"/>
      <c r="DB69" s="75"/>
      <c r="DC69" s="75"/>
      <c r="DD69" s="75"/>
      <c r="DE69" s="75"/>
      <c r="DF69" s="75"/>
      <c r="DG69" s="75"/>
      <c r="DH69" s="75"/>
      <c r="DI69" s="75"/>
      <c r="DJ69" s="75"/>
      <c r="DK69" s="75"/>
      <c r="DL69" s="75"/>
      <c r="DM69" s="75"/>
      <c r="DN69" s="75"/>
      <c r="DO69" s="75"/>
      <c r="DP69" s="75"/>
      <c r="DQ69" s="75"/>
      <c r="DR69" s="75"/>
      <c r="DS69" s="75"/>
      <c r="DT69" s="75"/>
      <c r="DU69" s="75"/>
      <c r="DV69" s="75"/>
      <c r="DW69" s="75"/>
      <c r="DX69" s="75"/>
      <c r="DY69" s="75"/>
      <c r="DZ69" s="75"/>
      <c r="EA69" s="75"/>
      <c r="EB69" s="75"/>
      <c r="EC69" s="75"/>
      <c r="ED69" s="75"/>
      <c r="EE69" s="75"/>
      <c r="EF69" s="75"/>
      <c r="EG69" s="75"/>
      <c r="EH69" s="75"/>
      <c r="EI69" s="75"/>
      <c r="EJ69" s="75"/>
      <c r="EK69" s="75"/>
      <c r="EL69" s="75"/>
      <c r="EM69" s="75"/>
      <c r="EN69" s="75"/>
      <c r="EO69" s="75"/>
      <c r="EP69" s="75"/>
      <c r="EQ69" s="75"/>
    </row>
    <row r="70" spans="4:147" x14ac:dyDescent="0.25">
      <c r="D70" s="12"/>
      <c r="F70" t="s">
        <v>75</v>
      </c>
      <c r="G70" t="s">
        <v>80</v>
      </c>
      <c r="H70" t="s">
        <v>1</v>
      </c>
      <c r="I70" s="2" t="s">
        <v>76</v>
      </c>
      <c r="N70" s="155">
        <f>N$4+63*7</f>
        <v>42991</v>
      </c>
      <c r="U70" s="368"/>
      <c r="V70" s="367"/>
      <c r="W70" s="367"/>
      <c r="X70" s="3"/>
      <c r="Y70" s="12"/>
      <c r="AG70" s="3"/>
      <c r="AJ70" s="12"/>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c r="CL70" s="75"/>
      <c r="CM70" s="75"/>
      <c r="CN70" s="75"/>
      <c r="CO70" s="75"/>
      <c r="CP70" s="75"/>
      <c r="CQ70" s="75"/>
      <c r="CR70" s="75"/>
      <c r="CS70" s="75"/>
      <c r="CT70" s="75"/>
      <c r="CU70" s="75"/>
      <c r="CV70" s="75"/>
      <c r="CW70" s="75"/>
      <c r="CX70" s="75"/>
      <c r="CY70" s="75"/>
      <c r="CZ70" s="75"/>
      <c r="DA70" s="75"/>
      <c r="DB70" s="75"/>
      <c r="DC70" s="75"/>
      <c r="DD70" s="75"/>
      <c r="DE70" s="75"/>
      <c r="DF70" s="75"/>
      <c r="DG70" s="75"/>
      <c r="DH70" s="75"/>
      <c r="DI70" s="75"/>
      <c r="DJ70" s="75"/>
      <c r="DK70" s="75"/>
      <c r="DL70" s="75"/>
      <c r="DM70" s="75"/>
      <c r="DN70" s="75"/>
      <c r="DO70" s="75"/>
      <c r="DP70" s="75"/>
      <c r="DQ70" s="75"/>
      <c r="DR70" s="75"/>
      <c r="DS70" s="75"/>
      <c r="DT70" s="75"/>
      <c r="DU70" s="75"/>
      <c r="DV70" s="75"/>
      <c r="DW70" s="75"/>
      <c r="DX70" s="75"/>
      <c r="DY70" s="75"/>
      <c r="DZ70" s="75"/>
      <c r="EA70" s="75"/>
      <c r="EB70" s="75"/>
      <c r="EC70" s="75"/>
      <c r="ED70" s="75"/>
      <c r="EE70" s="75"/>
      <c r="EF70" s="75"/>
      <c r="EG70" s="75"/>
      <c r="EH70" s="75"/>
      <c r="EI70" s="75"/>
      <c r="EJ70" s="75"/>
      <c r="EK70" s="75"/>
      <c r="EL70" s="75"/>
      <c r="EM70" s="75"/>
      <c r="EN70" s="75"/>
      <c r="EO70" s="75"/>
      <c r="EP70" s="75"/>
      <c r="EQ70" s="75"/>
    </row>
    <row r="71" spans="4:147" x14ac:dyDescent="0.25">
      <c r="D71" s="12"/>
      <c r="F71" t="s">
        <v>76</v>
      </c>
      <c r="G71" t="s">
        <v>80</v>
      </c>
      <c r="H71" t="s">
        <v>1</v>
      </c>
      <c r="I71" s="2" t="s">
        <v>75</v>
      </c>
      <c r="N71" s="156">
        <f>N$4+64*7</f>
        <v>42998</v>
      </c>
      <c r="U71" s="12"/>
      <c r="V71" s="3"/>
      <c r="W71" s="12"/>
      <c r="X71" s="3"/>
      <c r="Y71" s="12"/>
      <c r="AG71" s="3"/>
      <c r="AJ71" s="12"/>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row>
    <row r="72" spans="4:147" x14ac:dyDescent="0.25">
      <c r="D72" s="12"/>
      <c r="F72" t="s">
        <v>75</v>
      </c>
      <c r="G72" t="s">
        <v>80</v>
      </c>
      <c r="H72" t="s">
        <v>1</v>
      </c>
      <c r="I72" s="2" t="s">
        <v>76</v>
      </c>
      <c r="N72" s="157">
        <f>N$4+65*7</f>
        <v>43005</v>
      </c>
      <c r="U72" s="12"/>
      <c r="V72" s="3"/>
      <c r="W72" s="12"/>
      <c r="X72" s="3"/>
      <c r="Y72" s="12"/>
      <c r="AG72" s="3"/>
      <c r="AJ72" s="12"/>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L72" s="75"/>
      <c r="BM72" s="75"/>
      <c r="BN72" s="75"/>
      <c r="BO72" s="75"/>
      <c r="BP72" s="75"/>
      <c r="BQ72" s="75"/>
      <c r="BR72" s="75"/>
      <c r="BS72" s="75"/>
      <c r="BT72" s="75"/>
      <c r="BU72" s="75"/>
      <c r="BV72" s="75"/>
      <c r="BW72" s="75"/>
      <c r="BX72" s="75"/>
      <c r="BY72" s="75"/>
      <c r="BZ72" s="75"/>
      <c r="CA72" s="75"/>
      <c r="CB72" s="75"/>
      <c r="CC72" s="75"/>
      <c r="CD72" s="75"/>
      <c r="CE72" s="75"/>
      <c r="CF72" s="75"/>
      <c r="CG72" s="75"/>
      <c r="CH72" s="75"/>
      <c r="CI72" s="75"/>
      <c r="CJ72" s="75"/>
      <c r="CK72" s="75"/>
      <c r="CL72" s="75"/>
      <c r="CM72" s="75"/>
      <c r="CN72" s="75"/>
      <c r="CO72" s="75"/>
      <c r="CP72" s="75"/>
      <c r="CQ72" s="75"/>
      <c r="CR72" s="75"/>
      <c r="CS72" s="75"/>
      <c r="CT72" s="75"/>
      <c r="CU72" s="75"/>
      <c r="CV72" s="75"/>
      <c r="CW72" s="75"/>
      <c r="CX72" s="75"/>
      <c r="CY72" s="75"/>
      <c r="CZ72" s="75"/>
      <c r="DA72" s="75"/>
      <c r="DB72" s="75"/>
      <c r="DC72" s="75"/>
      <c r="DD72" s="75"/>
      <c r="DE72" s="75"/>
      <c r="DF72" s="75"/>
      <c r="DG72" s="75"/>
      <c r="DH72" s="75"/>
      <c r="DI72" s="75"/>
      <c r="DJ72" s="75"/>
      <c r="DK72" s="75"/>
      <c r="DL72" s="75"/>
      <c r="DM72" s="75"/>
      <c r="DN72" s="75"/>
      <c r="DO72" s="75"/>
      <c r="DP72" s="75"/>
      <c r="DQ72" s="75"/>
      <c r="DR72" s="75"/>
      <c r="DS72" s="75"/>
      <c r="DT72" s="75"/>
      <c r="DU72" s="75"/>
      <c r="DV72" s="75"/>
      <c r="DW72" s="75"/>
      <c r="DX72" s="75"/>
      <c r="DY72" s="75"/>
      <c r="DZ72" s="75"/>
      <c r="EA72" s="75"/>
      <c r="EB72" s="75"/>
      <c r="EC72" s="75"/>
      <c r="ED72" s="75"/>
      <c r="EE72" s="75"/>
      <c r="EF72" s="75"/>
      <c r="EG72" s="75"/>
      <c r="EH72" s="75"/>
      <c r="EI72" s="75"/>
      <c r="EJ72" s="75"/>
      <c r="EK72" s="75"/>
      <c r="EL72" s="75"/>
      <c r="EM72" s="75"/>
      <c r="EN72" s="75"/>
      <c r="EO72" s="75"/>
      <c r="EP72" s="75"/>
      <c r="EQ72" s="75"/>
    </row>
    <row r="73" spans="4:147" x14ac:dyDescent="0.25">
      <c r="D73" s="12"/>
      <c r="F73" t="s">
        <v>76</v>
      </c>
      <c r="G73" t="s">
        <v>80</v>
      </c>
      <c r="H73" t="s">
        <v>1</v>
      </c>
      <c r="I73" s="2" t="s">
        <v>75</v>
      </c>
      <c r="N73" s="158">
        <f>N$4+66*7</f>
        <v>43012</v>
      </c>
      <c r="U73" s="12"/>
      <c r="V73" s="3"/>
      <c r="W73" s="12"/>
      <c r="X73" s="3"/>
      <c r="Y73" s="12"/>
      <c r="AG73" s="3"/>
      <c r="AJ73" s="12"/>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c r="BT73" s="75"/>
      <c r="BU73" s="75"/>
      <c r="BV73" s="75"/>
      <c r="BW73" s="75"/>
      <c r="BX73" s="75"/>
      <c r="BY73" s="75"/>
      <c r="BZ73" s="75"/>
      <c r="CA73" s="75"/>
      <c r="CB73" s="75"/>
      <c r="CC73" s="75"/>
      <c r="CD73" s="75"/>
      <c r="CE73" s="75"/>
      <c r="CF73" s="75"/>
      <c r="CG73" s="75"/>
      <c r="CH73" s="75"/>
      <c r="CI73" s="75"/>
      <c r="CJ73" s="75"/>
      <c r="CK73" s="75"/>
      <c r="CL73" s="75"/>
      <c r="CM73" s="75"/>
      <c r="CN73" s="75"/>
      <c r="CO73" s="75"/>
      <c r="CP73" s="75"/>
      <c r="CQ73" s="75"/>
      <c r="CR73" s="75"/>
      <c r="CS73" s="75"/>
      <c r="CT73" s="75"/>
      <c r="CU73" s="75"/>
      <c r="CV73" s="75"/>
      <c r="CW73" s="75"/>
      <c r="CX73" s="75"/>
      <c r="CY73" s="75"/>
      <c r="CZ73" s="75"/>
      <c r="DA73" s="75"/>
      <c r="DB73" s="75"/>
      <c r="DC73" s="75"/>
      <c r="DD73" s="75"/>
      <c r="DE73" s="75"/>
      <c r="DF73" s="75"/>
      <c r="DG73" s="75"/>
      <c r="DH73" s="75"/>
      <c r="DI73" s="75"/>
      <c r="DJ73" s="75"/>
      <c r="DK73" s="75"/>
      <c r="DL73" s="75"/>
      <c r="DM73" s="75"/>
      <c r="DN73" s="75"/>
      <c r="DO73" s="75"/>
      <c r="DP73" s="75"/>
      <c r="DQ73" s="75"/>
      <c r="DR73" s="75"/>
      <c r="DS73" s="75"/>
      <c r="DT73" s="75"/>
      <c r="DU73" s="75"/>
      <c r="DV73" s="75"/>
      <c r="DW73" s="75"/>
      <c r="DX73" s="75"/>
      <c r="DY73" s="75"/>
      <c r="DZ73" s="75"/>
      <c r="EA73" s="75"/>
      <c r="EB73" s="75"/>
      <c r="EC73" s="75"/>
      <c r="ED73" s="75"/>
      <c r="EE73" s="75"/>
      <c r="EF73" s="75"/>
      <c r="EG73" s="75"/>
      <c r="EH73" s="75"/>
      <c r="EI73" s="75"/>
      <c r="EJ73" s="75"/>
      <c r="EK73" s="75"/>
      <c r="EL73" s="75"/>
      <c r="EM73" s="75"/>
      <c r="EN73" s="75"/>
      <c r="EO73" s="75"/>
      <c r="EP73" s="75"/>
      <c r="EQ73" s="75"/>
    </row>
    <row r="74" spans="4:147" x14ac:dyDescent="0.25">
      <c r="D74" s="12"/>
      <c r="F74" t="s">
        <v>75</v>
      </c>
      <c r="G74" t="s">
        <v>80</v>
      </c>
      <c r="H74" t="s">
        <v>1</v>
      </c>
      <c r="I74" s="2" t="s">
        <v>76</v>
      </c>
      <c r="N74" s="159">
        <f>N$4+67*7</f>
        <v>43019</v>
      </c>
      <c r="U74" s="12"/>
      <c r="V74" s="3"/>
      <c r="W74" s="12"/>
      <c r="X74" s="3"/>
      <c r="Y74" s="12"/>
      <c r="AG74" s="3"/>
      <c r="AJ74" s="12"/>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c r="CA74" s="75"/>
      <c r="CB74" s="75"/>
      <c r="CC74" s="75"/>
      <c r="CD74" s="75"/>
      <c r="CE74" s="75"/>
      <c r="CF74" s="75"/>
      <c r="CG74" s="75"/>
      <c r="CH74" s="75"/>
      <c r="CI74" s="75"/>
      <c r="CJ74" s="75"/>
      <c r="CK74" s="75"/>
      <c r="CL74" s="75"/>
      <c r="CM74" s="75"/>
      <c r="CN74" s="75"/>
      <c r="CO74" s="75"/>
      <c r="CP74" s="75"/>
      <c r="CQ74" s="75"/>
      <c r="CR74" s="75"/>
      <c r="CS74" s="75"/>
      <c r="CT74" s="75"/>
      <c r="CU74" s="75"/>
      <c r="CV74" s="75"/>
      <c r="CW74" s="75"/>
      <c r="CX74" s="75"/>
      <c r="CY74" s="75"/>
      <c r="CZ74" s="75"/>
      <c r="DA74" s="75"/>
      <c r="DB74" s="75"/>
      <c r="DC74" s="75"/>
      <c r="DD74" s="75"/>
      <c r="DE74" s="75"/>
      <c r="DF74" s="75"/>
      <c r="DG74" s="75"/>
      <c r="DH74" s="75"/>
      <c r="DI74" s="75"/>
      <c r="DJ74" s="75"/>
      <c r="DK74" s="75"/>
      <c r="DL74" s="75"/>
      <c r="DM74" s="75"/>
      <c r="DN74" s="75"/>
      <c r="DO74" s="75"/>
      <c r="DP74" s="75"/>
      <c r="DQ74" s="75"/>
      <c r="DR74" s="75"/>
      <c r="DS74" s="75"/>
      <c r="DT74" s="75"/>
      <c r="DU74" s="75"/>
      <c r="DV74" s="75"/>
      <c r="DW74" s="75"/>
      <c r="DX74" s="75"/>
      <c r="DY74" s="75"/>
      <c r="DZ74" s="75"/>
      <c r="EA74" s="75"/>
      <c r="EB74" s="75"/>
      <c r="EC74" s="75"/>
      <c r="ED74" s="75"/>
      <c r="EE74" s="75"/>
      <c r="EF74" s="75"/>
      <c r="EG74" s="75"/>
      <c r="EH74" s="75"/>
      <c r="EI74" s="75"/>
      <c r="EJ74" s="75"/>
      <c r="EK74" s="75"/>
      <c r="EL74" s="75"/>
      <c r="EM74" s="75"/>
      <c r="EN74" s="75"/>
      <c r="EO74" s="75"/>
      <c r="EP74" s="75"/>
      <c r="EQ74" s="75"/>
    </row>
    <row r="75" spans="4:147" x14ac:dyDescent="0.25">
      <c r="D75" s="12"/>
      <c r="F75" t="s">
        <v>76</v>
      </c>
      <c r="G75" t="s">
        <v>80</v>
      </c>
      <c r="H75" t="s">
        <v>1</v>
      </c>
      <c r="I75" s="2" t="s">
        <v>75</v>
      </c>
      <c r="N75" s="160">
        <f>N$4+68*7</f>
        <v>43026</v>
      </c>
      <c r="U75" s="12"/>
      <c r="V75" s="3"/>
      <c r="W75" s="12"/>
      <c r="X75" s="3"/>
      <c r="Y75" s="12"/>
      <c r="AG75" s="3"/>
      <c r="AJ75" s="12"/>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c r="BS75" s="75"/>
      <c r="BT75" s="75"/>
      <c r="BU75" s="75"/>
      <c r="BV75" s="75"/>
      <c r="BW75" s="75"/>
      <c r="BX75" s="75"/>
      <c r="BY75" s="75"/>
      <c r="BZ75" s="75"/>
      <c r="CA75" s="75"/>
      <c r="CB75" s="75"/>
      <c r="CC75" s="75"/>
      <c r="CD75" s="75"/>
      <c r="CE75" s="75"/>
      <c r="CF75" s="75"/>
      <c r="CG75" s="75"/>
      <c r="CH75" s="75"/>
      <c r="CI75" s="75"/>
      <c r="CJ75" s="75"/>
      <c r="CK75" s="75"/>
      <c r="CL75" s="75"/>
      <c r="CM75" s="75"/>
      <c r="CN75" s="75"/>
      <c r="CO75" s="75"/>
      <c r="CP75" s="75"/>
      <c r="CQ75" s="75"/>
      <c r="CR75" s="75"/>
      <c r="CS75" s="75"/>
      <c r="CT75" s="75"/>
      <c r="CU75" s="75"/>
      <c r="CV75" s="75"/>
      <c r="CW75" s="75"/>
      <c r="CX75" s="75"/>
      <c r="CY75" s="75"/>
      <c r="CZ75" s="75"/>
      <c r="DA75" s="75"/>
      <c r="DB75" s="75"/>
      <c r="DC75" s="75"/>
      <c r="DD75" s="75"/>
      <c r="DE75" s="75"/>
      <c r="DF75" s="75"/>
      <c r="DG75" s="75"/>
      <c r="DH75" s="75"/>
      <c r="DI75" s="75"/>
      <c r="DJ75" s="75"/>
      <c r="DK75" s="75"/>
      <c r="DL75" s="75"/>
      <c r="DM75" s="75"/>
      <c r="DN75" s="75"/>
      <c r="DO75" s="75"/>
      <c r="DP75" s="75"/>
      <c r="DQ75" s="75"/>
      <c r="DR75" s="75"/>
      <c r="DS75" s="75"/>
      <c r="DT75" s="75"/>
      <c r="DU75" s="75"/>
      <c r="DV75" s="75"/>
      <c r="DW75" s="75"/>
      <c r="DX75" s="75"/>
      <c r="DY75" s="75"/>
      <c r="DZ75" s="75"/>
      <c r="EA75" s="75"/>
      <c r="EB75" s="75"/>
      <c r="EC75" s="75"/>
      <c r="ED75" s="75"/>
      <c r="EE75" s="75"/>
      <c r="EF75" s="75"/>
      <c r="EG75" s="75"/>
      <c r="EH75" s="75"/>
      <c r="EI75" s="75"/>
      <c r="EJ75" s="75"/>
      <c r="EK75" s="75"/>
      <c r="EL75" s="75"/>
      <c r="EM75" s="75"/>
      <c r="EN75" s="75"/>
      <c r="EO75" s="75"/>
      <c r="EP75" s="75"/>
      <c r="EQ75" s="75"/>
    </row>
    <row r="76" spans="4:147" x14ac:dyDescent="0.25">
      <c r="D76" s="12"/>
      <c r="F76" t="s">
        <v>75</v>
      </c>
      <c r="G76" t="s">
        <v>80</v>
      </c>
      <c r="H76" t="s">
        <v>1</v>
      </c>
      <c r="I76" s="2" t="s">
        <v>76</v>
      </c>
      <c r="N76" s="161">
        <f>N$4+69*7</f>
        <v>43033</v>
      </c>
      <c r="U76" s="12"/>
      <c r="V76" s="3"/>
      <c r="W76" s="12"/>
      <c r="X76" s="3"/>
      <c r="Y76" s="12"/>
      <c r="AG76" s="3"/>
      <c r="AJ76" s="12"/>
    </row>
    <row r="77" spans="4:147" x14ac:dyDescent="0.25">
      <c r="D77" s="12"/>
      <c r="F77" t="s">
        <v>76</v>
      </c>
      <c r="G77" t="s">
        <v>83</v>
      </c>
      <c r="H77" t="s">
        <v>1</v>
      </c>
      <c r="I77" s="2" t="s">
        <v>75</v>
      </c>
      <c r="N77" s="162">
        <f>N$4+70*7</f>
        <v>43040</v>
      </c>
      <c r="U77" s="12"/>
      <c r="V77" s="3"/>
      <c r="W77" s="12"/>
      <c r="X77" s="3"/>
      <c r="Y77" s="12"/>
      <c r="AG77" s="3"/>
      <c r="AJ77" s="12"/>
    </row>
    <row r="78" spans="4:147" x14ac:dyDescent="0.25">
      <c r="D78" s="12"/>
      <c r="F78" t="s">
        <v>75</v>
      </c>
      <c r="G78" t="s">
        <v>83</v>
      </c>
      <c r="H78" t="s">
        <v>1</v>
      </c>
      <c r="I78" s="2" t="s">
        <v>76</v>
      </c>
      <c r="N78" s="163">
        <f>N$4+71*7</f>
        <v>43047</v>
      </c>
      <c r="U78" s="12"/>
      <c r="V78" s="3"/>
      <c r="W78" s="12"/>
      <c r="X78" s="3"/>
      <c r="Y78" s="12"/>
      <c r="AG78" s="3"/>
      <c r="AJ78" s="12"/>
    </row>
    <row r="79" spans="4:147" x14ac:dyDescent="0.25">
      <c r="D79" s="12"/>
      <c r="F79" t="s">
        <v>76</v>
      </c>
      <c r="G79" t="s">
        <v>83</v>
      </c>
      <c r="H79" t="s">
        <v>1</v>
      </c>
      <c r="I79" s="2" t="s">
        <v>75</v>
      </c>
      <c r="N79" s="164">
        <f>N$4+72*7</f>
        <v>43054</v>
      </c>
      <c r="U79" s="12"/>
      <c r="V79" s="3"/>
      <c r="W79" s="12"/>
      <c r="X79" s="3"/>
      <c r="Y79" s="12"/>
      <c r="AG79" s="3"/>
      <c r="AJ79" s="12"/>
    </row>
    <row r="80" spans="4:147" x14ac:dyDescent="0.25">
      <c r="D80" s="12"/>
      <c r="F80">
        <v>5</v>
      </c>
      <c r="G80" t="s">
        <v>83</v>
      </c>
      <c r="H80" t="s">
        <v>65</v>
      </c>
      <c r="I80" s="2">
        <v>0</v>
      </c>
      <c r="N80" s="165">
        <f>N$4+73*7</f>
        <v>43061</v>
      </c>
      <c r="U80" s="12"/>
      <c r="V80" s="3"/>
      <c r="W80" s="12"/>
      <c r="X80" s="3"/>
      <c r="Y80" s="12"/>
      <c r="AG80" s="3"/>
      <c r="AJ80" s="12"/>
    </row>
    <row r="81" spans="4:36" x14ac:dyDescent="0.25">
      <c r="D81" s="12"/>
      <c r="F81" t="s">
        <v>75</v>
      </c>
      <c r="G81" t="s">
        <v>83</v>
      </c>
      <c r="H81" t="s">
        <v>1</v>
      </c>
      <c r="I81" s="2" t="s">
        <v>76</v>
      </c>
      <c r="N81" s="166">
        <f>N$4+74*7</f>
        <v>43068</v>
      </c>
      <c r="U81" s="12"/>
      <c r="V81" s="3"/>
      <c r="W81" s="12"/>
      <c r="X81" s="3"/>
      <c r="Y81" s="12"/>
      <c r="AG81" s="3"/>
      <c r="AJ81" s="12"/>
    </row>
    <row r="82" spans="4:36" x14ac:dyDescent="0.25">
      <c r="D82" s="12"/>
      <c r="F82" t="s">
        <v>76</v>
      </c>
      <c r="G82" t="s">
        <v>83</v>
      </c>
      <c r="H82" t="s">
        <v>1</v>
      </c>
      <c r="I82" s="2" t="s">
        <v>76</v>
      </c>
      <c r="N82" s="167">
        <f>N$4+75*7</f>
        <v>43075</v>
      </c>
      <c r="U82" s="12"/>
      <c r="V82" s="3"/>
      <c r="W82" s="12"/>
      <c r="X82" s="3"/>
      <c r="Y82" s="12"/>
      <c r="AG82" s="3"/>
      <c r="AJ82" s="12"/>
    </row>
    <row r="83" spans="4:36" x14ac:dyDescent="0.25">
      <c r="D83" s="12"/>
      <c r="N83" s="168">
        <f>N$4+76*7</f>
        <v>43082</v>
      </c>
      <c r="U83" s="12"/>
      <c r="V83" s="3"/>
      <c r="W83" s="12"/>
      <c r="X83" s="3"/>
      <c r="Y83" s="12"/>
      <c r="AG83" s="3"/>
      <c r="AJ83" s="12"/>
    </row>
    <row r="84" spans="4:36" x14ac:dyDescent="0.25">
      <c r="D84" s="12"/>
      <c r="N84" s="169">
        <f>N$4+77*7</f>
        <v>43089</v>
      </c>
      <c r="U84" s="12"/>
      <c r="V84" s="3"/>
      <c r="W84" s="12"/>
      <c r="X84" s="3"/>
      <c r="Y84" s="12"/>
      <c r="AG84" s="3"/>
      <c r="AJ84" s="12"/>
    </row>
    <row r="85" spans="4:36" x14ac:dyDescent="0.25">
      <c r="D85" s="12"/>
      <c r="N85" s="170">
        <f>N$4+78*7</f>
        <v>43096</v>
      </c>
      <c r="U85" s="12"/>
      <c r="V85" s="3"/>
      <c r="W85" s="12"/>
      <c r="X85" s="3"/>
      <c r="Y85" s="12"/>
      <c r="AG85" s="3"/>
      <c r="AJ85" s="12"/>
    </row>
    <row r="86" spans="4:36" x14ac:dyDescent="0.25">
      <c r="D86" s="12"/>
      <c r="N86" s="171">
        <f>N$4+79*7</f>
        <v>43103</v>
      </c>
      <c r="U86" s="12"/>
      <c r="V86" s="3"/>
      <c r="W86" s="12"/>
      <c r="X86" s="3"/>
      <c r="Y86" s="12"/>
      <c r="AG86" s="3"/>
      <c r="AJ86" s="12"/>
    </row>
    <row r="87" spans="4:36" x14ac:dyDescent="0.25">
      <c r="D87" s="12"/>
      <c r="N87" s="172">
        <f>N$4+80*7</f>
        <v>43110</v>
      </c>
      <c r="U87" s="12"/>
      <c r="V87" s="3"/>
      <c r="W87" s="12"/>
      <c r="X87" s="3"/>
      <c r="Y87" s="12"/>
      <c r="AG87" s="3"/>
      <c r="AJ87" s="12"/>
    </row>
    <row r="88" spans="4:36" x14ac:dyDescent="0.25">
      <c r="D88" s="12"/>
      <c r="N88" s="173">
        <f>N$4+81*7</f>
        <v>43117</v>
      </c>
      <c r="U88" s="12"/>
      <c r="V88" s="3"/>
      <c r="W88" s="12"/>
      <c r="X88" s="3"/>
      <c r="Y88" s="12"/>
      <c r="AG88" s="3"/>
      <c r="AJ88" s="12"/>
    </row>
    <row r="89" spans="4:36" x14ac:dyDescent="0.25">
      <c r="D89" s="12"/>
      <c r="N89" s="174">
        <f>N$4+82*7</f>
        <v>43124</v>
      </c>
      <c r="U89" s="12"/>
      <c r="V89" s="3"/>
      <c r="W89" s="12"/>
      <c r="X89" s="3"/>
      <c r="Y89" s="12"/>
      <c r="AG89" s="3"/>
      <c r="AJ89" s="12"/>
    </row>
    <row r="90" spans="4:36" x14ac:dyDescent="0.25">
      <c r="D90" s="12"/>
      <c r="N90" s="175">
        <f>N$4+83*7</f>
        <v>43131</v>
      </c>
      <c r="U90" s="12"/>
      <c r="V90" s="3"/>
      <c r="W90" s="12"/>
      <c r="X90" s="3"/>
      <c r="Y90" s="12"/>
      <c r="AG90" s="3"/>
      <c r="AJ90" s="12"/>
    </row>
    <row r="91" spans="4:36" x14ac:dyDescent="0.25">
      <c r="D91" s="12"/>
      <c r="N91" s="176">
        <f>N$4+84*7</f>
        <v>43138</v>
      </c>
      <c r="U91" s="12"/>
      <c r="V91" s="3"/>
      <c r="W91" s="12"/>
      <c r="X91" s="3"/>
      <c r="Y91" s="12"/>
      <c r="AG91" s="3"/>
      <c r="AJ91" s="12"/>
    </row>
    <row r="92" spans="4:36" x14ac:dyDescent="0.25">
      <c r="D92" s="12"/>
      <c r="N92" s="177">
        <f>N$4+85*7</f>
        <v>43145</v>
      </c>
      <c r="U92" s="12"/>
      <c r="V92" s="3"/>
      <c r="W92" s="12"/>
      <c r="X92" s="3"/>
      <c r="Y92" s="12"/>
      <c r="AG92" s="3"/>
      <c r="AJ92" s="12"/>
    </row>
    <row r="93" spans="4:36" x14ac:dyDescent="0.25">
      <c r="D93" s="12"/>
      <c r="N93" s="178">
        <f>N$4+86*7</f>
        <v>43152</v>
      </c>
      <c r="U93" s="12"/>
      <c r="V93" s="3"/>
      <c r="W93" s="12"/>
      <c r="X93" s="3"/>
      <c r="Y93" s="12"/>
      <c r="AG93" s="3"/>
      <c r="AJ93" s="12"/>
    </row>
    <row r="94" spans="4:36" x14ac:dyDescent="0.25">
      <c r="D94" s="12"/>
      <c r="N94" s="179">
        <f>N$4+87*7</f>
        <v>43159</v>
      </c>
      <c r="U94" s="12"/>
      <c r="V94" s="3"/>
      <c r="W94" s="12"/>
      <c r="X94" s="3"/>
      <c r="Y94" s="12"/>
      <c r="AG94" s="3"/>
      <c r="AJ94" s="12"/>
    </row>
    <row r="95" spans="4:36" x14ac:dyDescent="0.25">
      <c r="D95" s="12"/>
      <c r="N95" s="180">
        <f>N$4+88*7</f>
        <v>43166</v>
      </c>
      <c r="U95" s="12"/>
      <c r="V95" s="3"/>
      <c r="W95" s="12"/>
      <c r="X95" s="3"/>
      <c r="Y95" s="12"/>
      <c r="AG95" s="3"/>
      <c r="AJ95" s="12"/>
    </row>
    <row r="96" spans="4:36" x14ac:dyDescent="0.25">
      <c r="D96" s="12"/>
      <c r="N96" s="181">
        <f>N$4+89*7</f>
        <v>43173</v>
      </c>
      <c r="U96" s="12"/>
      <c r="V96" s="3"/>
      <c r="W96" s="12"/>
      <c r="X96" s="3"/>
      <c r="Y96" s="12"/>
      <c r="AG96" s="3"/>
      <c r="AJ96" s="12"/>
    </row>
    <row r="97" spans="4:36" x14ac:dyDescent="0.25">
      <c r="D97" s="12"/>
      <c r="N97" s="182">
        <f>N$4+90*7</f>
        <v>43180</v>
      </c>
      <c r="U97" s="12"/>
      <c r="V97" s="3"/>
      <c r="W97" s="12"/>
      <c r="X97" s="3"/>
      <c r="Y97" s="12"/>
      <c r="AG97" s="3"/>
      <c r="AJ97" s="12"/>
    </row>
    <row r="98" spans="4:36" x14ac:dyDescent="0.25">
      <c r="D98" s="12"/>
      <c r="N98" s="183">
        <f>N$4+91*7</f>
        <v>43187</v>
      </c>
      <c r="U98" s="12"/>
      <c r="V98" s="3"/>
      <c r="W98" s="12"/>
      <c r="X98" s="3"/>
      <c r="Y98" s="12"/>
      <c r="AG98" s="3"/>
      <c r="AJ98" s="12"/>
    </row>
    <row r="99" spans="4:36" x14ac:dyDescent="0.25">
      <c r="D99" s="12"/>
      <c r="N99" s="184">
        <f>N$4+92*7</f>
        <v>43194</v>
      </c>
      <c r="U99" s="12"/>
      <c r="V99" s="3"/>
      <c r="W99" s="12"/>
      <c r="X99" s="3"/>
      <c r="Y99" s="12"/>
      <c r="AG99" s="3"/>
      <c r="AJ99" s="12"/>
    </row>
    <row r="100" spans="4:36" x14ac:dyDescent="0.25">
      <c r="D100" s="12"/>
      <c r="N100" s="185">
        <f>N$4+93*7</f>
        <v>43201</v>
      </c>
      <c r="U100" s="12"/>
      <c r="V100" s="3"/>
      <c r="W100" s="12"/>
      <c r="X100" s="3"/>
      <c r="Y100" s="12"/>
      <c r="AG100" s="3"/>
      <c r="AJ100" s="12"/>
    </row>
    <row r="101" spans="4:36" x14ac:dyDescent="0.25">
      <c r="D101" s="12"/>
      <c r="N101" s="186">
        <f>N$4+94*7</f>
        <v>43208</v>
      </c>
      <c r="U101" s="12"/>
      <c r="V101" s="3"/>
      <c r="W101" s="12"/>
      <c r="X101" s="3"/>
      <c r="Y101" s="12"/>
      <c r="AG101" s="3"/>
      <c r="AJ101" s="12"/>
    </row>
    <row r="102" spans="4:36" x14ac:dyDescent="0.25">
      <c r="D102" s="12"/>
      <c r="N102" s="187">
        <f>N$4+95*7</f>
        <v>43215</v>
      </c>
      <c r="U102" s="12"/>
      <c r="V102" s="3"/>
      <c r="W102" s="12"/>
      <c r="X102" s="3"/>
      <c r="Y102" s="12"/>
      <c r="AG102" s="3"/>
      <c r="AJ102" s="12"/>
    </row>
    <row r="103" spans="4:36" x14ac:dyDescent="0.25">
      <c r="D103" s="12"/>
      <c r="N103" s="188">
        <f>N$4+96*7</f>
        <v>43222</v>
      </c>
      <c r="U103" s="12"/>
      <c r="V103" s="3"/>
      <c r="W103" s="12"/>
      <c r="X103" s="3"/>
      <c r="Y103" s="12"/>
      <c r="AG103" s="3"/>
      <c r="AJ103" s="12"/>
    </row>
    <row r="104" spans="4:36" x14ac:dyDescent="0.25">
      <c r="D104" s="12"/>
      <c r="N104" s="189">
        <f>N$4+97*7</f>
        <v>43229</v>
      </c>
      <c r="U104" s="12"/>
      <c r="V104" s="3"/>
      <c r="W104" s="12"/>
      <c r="X104" s="3"/>
      <c r="Y104" s="12"/>
      <c r="AG104" s="3"/>
      <c r="AJ104" s="12"/>
    </row>
    <row r="105" spans="4:36" x14ac:dyDescent="0.25">
      <c r="D105" s="12"/>
      <c r="N105" s="190">
        <f>N$4+98*7</f>
        <v>43236</v>
      </c>
      <c r="U105" s="12"/>
      <c r="V105" s="3"/>
      <c r="W105" s="12"/>
      <c r="X105" s="3"/>
      <c r="Y105" s="12"/>
      <c r="AG105" s="3"/>
      <c r="AJ105" s="12"/>
    </row>
    <row r="106" spans="4:36" x14ac:dyDescent="0.25">
      <c r="D106" s="12"/>
      <c r="N106" s="191">
        <f>N$4+99*7</f>
        <v>43243</v>
      </c>
      <c r="U106" s="12"/>
      <c r="V106" s="3"/>
      <c r="W106" s="12"/>
      <c r="X106" s="3"/>
      <c r="Y106" s="12"/>
      <c r="AG106" s="3"/>
      <c r="AJ106" s="12"/>
    </row>
    <row r="107" spans="4:36" x14ac:dyDescent="0.25">
      <c r="D107" s="12"/>
      <c r="N107" s="192">
        <f>N$4+100*7</f>
        <v>43250</v>
      </c>
      <c r="U107" s="12"/>
      <c r="V107" s="3"/>
      <c r="W107" s="12"/>
      <c r="X107" s="3"/>
      <c r="Y107" s="12"/>
      <c r="AG107" s="3"/>
      <c r="AJ107" s="12"/>
    </row>
    <row r="108" spans="4:36" x14ac:dyDescent="0.25">
      <c r="D108" s="12"/>
      <c r="N108" s="193">
        <f>N$4+101*7</f>
        <v>43257</v>
      </c>
      <c r="U108" s="12"/>
      <c r="V108" s="3"/>
      <c r="W108" s="12"/>
      <c r="X108" s="3"/>
      <c r="Y108" s="12"/>
      <c r="AG108" s="3"/>
      <c r="AJ108" s="12"/>
    </row>
    <row r="109" spans="4:36" x14ac:dyDescent="0.25">
      <c r="D109" s="12"/>
      <c r="N109" s="194">
        <f>N$4+102*7</f>
        <v>43264</v>
      </c>
      <c r="U109" s="12"/>
      <c r="V109" s="3"/>
      <c r="W109" s="12"/>
      <c r="X109" s="3"/>
      <c r="Y109" s="12"/>
      <c r="AG109" s="3"/>
      <c r="AJ109" s="12"/>
    </row>
    <row r="110" spans="4:36" x14ac:dyDescent="0.25">
      <c r="D110" s="12"/>
      <c r="N110" s="195">
        <f>N$4+103*7</f>
        <v>43271</v>
      </c>
      <c r="U110" s="12"/>
      <c r="V110" s="3"/>
      <c r="W110" s="12"/>
      <c r="X110" s="3"/>
      <c r="Y110" s="12"/>
      <c r="AG110" s="3"/>
      <c r="AJ110" s="12"/>
    </row>
    <row r="111" spans="4:36" x14ac:dyDescent="0.25">
      <c r="D111" s="12"/>
      <c r="N111" s="196">
        <f>N$4+104*7</f>
        <v>43278</v>
      </c>
      <c r="U111" s="12"/>
      <c r="V111" s="3"/>
      <c r="W111" s="12"/>
      <c r="X111" s="3"/>
      <c r="Y111" s="12"/>
      <c r="AG111" s="3"/>
      <c r="AJ111" s="12"/>
    </row>
    <row r="112" spans="4:36" x14ac:dyDescent="0.25">
      <c r="D112" s="12"/>
      <c r="N112" s="197">
        <f>N$4+105*7</f>
        <v>43285</v>
      </c>
      <c r="U112" s="12"/>
      <c r="V112" s="3"/>
      <c r="W112" s="12"/>
      <c r="X112" s="3"/>
      <c r="Y112" s="12"/>
      <c r="AG112" s="3"/>
      <c r="AJ112" s="12"/>
    </row>
    <row r="113" spans="4:36" x14ac:dyDescent="0.25">
      <c r="D113" s="12"/>
      <c r="N113" s="198">
        <f>N$4+106*7</f>
        <v>43292</v>
      </c>
      <c r="U113" s="12"/>
      <c r="V113" s="3"/>
      <c r="W113" s="12"/>
      <c r="X113" s="3"/>
      <c r="Y113" s="12"/>
      <c r="AG113" s="3"/>
      <c r="AJ113" s="12"/>
    </row>
    <row r="114" spans="4:36" x14ac:dyDescent="0.25">
      <c r="D114" s="12"/>
      <c r="N114" s="199">
        <f>N$4+107*7</f>
        <v>43299</v>
      </c>
      <c r="U114" s="12"/>
      <c r="V114" s="3"/>
      <c r="W114" s="12"/>
      <c r="X114" s="3"/>
      <c r="Y114" s="12"/>
      <c r="AG114" s="3"/>
      <c r="AJ114" s="12"/>
    </row>
    <row r="115" spans="4:36" x14ac:dyDescent="0.25">
      <c r="D115" s="12"/>
      <c r="N115" s="200">
        <f>N$4+108*7</f>
        <v>43306</v>
      </c>
      <c r="U115" s="12"/>
      <c r="V115" s="3"/>
      <c r="W115" s="12"/>
      <c r="X115" s="3"/>
      <c r="Y115" s="12"/>
      <c r="AG115" s="3"/>
      <c r="AJ115" s="12"/>
    </row>
    <row r="116" spans="4:36" x14ac:dyDescent="0.25">
      <c r="D116" s="12"/>
      <c r="N116" s="113"/>
      <c r="U116" s="12"/>
      <c r="V116" s="3"/>
      <c r="W116" s="12"/>
      <c r="X116" s="3"/>
      <c r="Y116" s="12"/>
      <c r="AG116" s="3"/>
      <c r="AJ116" s="12"/>
    </row>
    <row r="117" spans="4:36" x14ac:dyDescent="0.25">
      <c r="D117" s="12"/>
      <c r="U117" s="12"/>
      <c r="V117" s="3"/>
      <c r="W117" s="12"/>
      <c r="X117" s="3"/>
      <c r="Y117" s="12"/>
      <c r="AG117" s="3"/>
      <c r="AJ117" s="12"/>
    </row>
    <row r="118" spans="4:36" x14ac:dyDescent="0.25">
      <c r="D118" s="12"/>
      <c r="U118" s="12"/>
      <c r="V118" s="3"/>
      <c r="W118" s="12"/>
      <c r="X118" s="3"/>
      <c r="Y118" s="12"/>
      <c r="AG118" s="3"/>
      <c r="AJ118" s="12"/>
    </row>
    <row r="119" spans="4:36" x14ac:dyDescent="0.25">
      <c r="D119" s="12"/>
      <c r="U119" s="12"/>
      <c r="V119" s="3"/>
      <c r="W119" s="12"/>
      <c r="X119" s="3"/>
      <c r="Y119" s="12"/>
      <c r="AG119" s="3"/>
      <c r="AJ119" s="12"/>
    </row>
    <row r="120" spans="4:36" x14ac:dyDescent="0.25">
      <c r="D120" s="12"/>
      <c r="U120" s="12"/>
      <c r="V120" s="3"/>
      <c r="W120" s="12"/>
      <c r="X120" s="3"/>
      <c r="Y120" s="12"/>
      <c r="AG120" s="3"/>
      <c r="AJ120" s="12"/>
    </row>
    <row r="121" spans="4:36" x14ac:dyDescent="0.25">
      <c r="D121" s="12"/>
      <c r="U121" s="12"/>
      <c r="V121" s="3"/>
      <c r="W121" s="12"/>
      <c r="X121" s="3"/>
      <c r="Y121" s="12"/>
      <c r="AG121" s="3"/>
      <c r="AJ121" s="12"/>
    </row>
    <row r="122" spans="4:36" x14ac:dyDescent="0.25">
      <c r="D122" s="12"/>
      <c r="U122" s="12"/>
      <c r="V122" s="3"/>
      <c r="W122" s="12"/>
      <c r="X122" s="3"/>
      <c r="Y122" s="12"/>
      <c r="AG122" s="3"/>
      <c r="AJ122" s="12"/>
    </row>
    <row r="123" spans="4:36" x14ac:dyDescent="0.25">
      <c r="D123" s="12"/>
      <c r="U123" s="12"/>
      <c r="V123" s="3"/>
      <c r="W123" s="12"/>
      <c r="X123" s="3"/>
      <c r="Y123" s="12"/>
      <c r="AG123" s="3"/>
      <c r="AJ123" s="12"/>
    </row>
    <row r="124" spans="4:36" x14ac:dyDescent="0.25">
      <c r="D124" s="12"/>
      <c r="U124" s="12"/>
      <c r="V124" s="3"/>
      <c r="W124" s="12"/>
      <c r="X124" s="3"/>
      <c r="Y124" s="12"/>
      <c r="AG124" s="3"/>
      <c r="AJ124" s="12"/>
    </row>
    <row r="125" spans="4:36" x14ac:dyDescent="0.25">
      <c r="D125" s="12"/>
      <c r="U125" s="12"/>
      <c r="V125" s="3"/>
      <c r="W125" s="12"/>
      <c r="X125" s="3"/>
      <c r="Y125" s="12"/>
      <c r="AG125" s="3"/>
      <c r="AJ125" s="12"/>
    </row>
    <row r="126" spans="4:36" x14ac:dyDescent="0.25">
      <c r="D126" s="12"/>
      <c r="U126" s="12"/>
      <c r="V126" s="3"/>
      <c r="W126" s="12"/>
      <c r="X126" s="3"/>
      <c r="Y126" s="12"/>
      <c r="AG126" s="3"/>
      <c r="AJ126" s="12"/>
    </row>
    <row r="127" spans="4:36" x14ac:dyDescent="0.25">
      <c r="D127" s="12"/>
      <c r="U127" s="12"/>
      <c r="V127" s="3"/>
      <c r="W127" s="12"/>
      <c r="X127" s="3"/>
      <c r="Y127" s="12"/>
      <c r="AG127" s="3"/>
      <c r="AJ127" s="12"/>
    </row>
    <row r="128" spans="4:36" x14ac:dyDescent="0.25">
      <c r="D128" s="12"/>
      <c r="U128" s="12"/>
      <c r="V128" s="3"/>
      <c r="W128" s="12"/>
      <c r="X128" s="3"/>
      <c r="Y128" s="12"/>
      <c r="AG128" s="3"/>
      <c r="AJ128" s="12"/>
    </row>
    <row r="129" spans="21:33" x14ac:dyDescent="0.25">
      <c r="U129" s="3"/>
      <c r="V129" s="3"/>
      <c r="W129" s="3"/>
      <c r="X129" s="3"/>
      <c r="Y129" s="3"/>
      <c r="AG129" s="3"/>
    </row>
    <row r="130" spans="21:33" x14ac:dyDescent="0.25">
      <c r="U130" s="3"/>
      <c r="V130" s="3"/>
      <c r="W130" s="3"/>
      <c r="X130" s="3"/>
      <c r="Y130" s="3"/>
      <c r="AG130" s="3"/>
    </row>
    <row r="131" spans="21:33" x14ac:dyDescent="0.25">
      <c r="U131" s="3"/>
      <c r="V131" s="3"/>
      <c r="W131" s="3"/>
      <c r="X131" s="3"/>
      <c r="Y131" s="3"/>
      <c r="AG131" s="3"/>
    </row>
    <row r="132" spans="21:33" x14ac:dyDescent="0.25">
      <c r="U132" s="3"/>
      <c r="V132" s="3"/>
      <c r="W132" s="3"/>
      <c r="X132" s="3"/>
      <c r="Y132" s="3"/>
      <c r="AG132" s="3"/>
    </row>
    <row r="133" spans="21:33" x14ac:dyDescent="0.25">
      <c r="U133" s="3"/>
      <c r="V133" s="3"/>
      <c r="W133" s="3"/>
      <c r="X133" s="3"/>
      <c r="Y133" s="3"/>
      <c r="AG133" s="3"/>
    </row>
    <row r="134" spans="21:33" x14ac:dyDescent="0.25">
      <c r="U134" s="3"/>
      <c r="V134" s="3"/>
      <c r="W134" s="3"/>
      <c r="X134" s="3"/>
      <c r="Y134" s="3"/>
      <c r="AG134" s="3"/>
    </row>
    <row r="135" spans="21:33" x14ac:dyDescent="0.25">
      <c r="U135" s="3"/>
      <c r="V135" s="3"/>
      <c r="W135" s="3"/>
      <c r="X135" s="3"/>
      <c r="Y135" s="3"/>
      <c r="AG135" s="3"/>
    </row>
    <row r="136" spans="21:33" x14ac:dyDescent="0.25">
      <c r="U136" s="3"/>
      <c r="V136" s="3"/>
      <c r="W136" s="3"/>
      <c r="X136" s="3"/>
      <c r="Y136" s="3"/>
    </row>
    <row r="137" spans="21:33" x14ac:dyDescent="0.25">
      <c r="U137" s="3"/>
      <c r="V137" s="3"/>
      <c r="W137" s="3"/>
      <c r="X137" s="3"/>
      <c r="Y137" s="3"/>
    </row>
    <row r="138" spans="21:33" x14ac:dyDescent="0.25">
      <c r="U138" s="3"/>
      <c r="V138" s="3"/>
      <c r="W138" s="3"/>
      <c r="X138" s="3"/>
      <c r="Y138" s="3"/>
    </row>
    <row r="139" spans="21:33" x14ac:dyDescent="0.25">
      <c r="U139" s="3"/>
      <c r="V139" s="3"/>
      <c r="W139" s="3"/>
      <c r="X139" s="3"/>
      <c r="Y139" s="3"/>
    </row>
    <row r="140" spans="21:33" x14ac:dyDescent="0.25">
      <c r="U140" s="3"/>
      <c r="V140" s="3"/>
      <c r="W140" s="3"/>
      <c r="X140" s="3"/>
      <c r="Y140" s="3"/>
    </row>
    <row r="141" spans="21:33" x14ac:dyDescent="0.25">
      <c r="U141" s="3"/>
      <c r="V141" s="3"/>
      <c r="W141" s="3"/>
      <c r="X141" s="3"/>
      <c r="Y141" s="3"/>
    </row>
    <row r="142" spans="21:33" x14ac:dyDescent="0.25">
      <c r="U142" s="3"/>
      <c r="V142" s="3"/>
      <c r="W142" s="3"/>
      <c r="X142" s="3"/>
      <c r="Y142" s="3"/>
    </row>
    <row r="143" spans="21:33" x14ac:dyDescent="0.25">
      <c r="U143" s="3"/>
      <c r="V143" s="3"/>
      <c r="W143" s="3"/>
      <c r="X143" s="3"/>
      <c r="Y143" s="3"/>
    </row>
    <row r="144" spans="21:33" x14ac:dyDescent="0.25">
      <c r="U144" s="3"/>
      <c r="V144" s="3"/>
      <c r="W144" s="3"/>
      <c r="X144" s="3"/>
      <c r="Y144" s="3"/>
    </row>
    <row r="145" spans="21:25" x14ac:dyDescent="0.25">
      <c r="U145" s="3"/>
      <c r="V145" s="3"/>
      <c r="W145" s="3"/>
      <c r="X145" s="3"/>
      <c r="Y145" s="3"/>
    </row>
    <row r="146" spans="21:25" x14ac:dyDescent="0.25">
      <c r="U146" s="3"/>
      <c r="V146" s="3"/>
      <c r="W146" s="3"/>
      <c r="X146" s="3"/>
      <c r="Y146" s="3"/>
    </row>
    <row r="147" spans="21:25" x14ac:dyDescent="0.25">
      <c r="U147" s="3"/>
      <c r="V147" s="3"/>
      <c r="W147" s="3"/>
      <c r="X147" s="3"/>
      <c r="Y147" s="3"/>
    </row>
    <row r="148" spans="21:25" x14ac:dyDescent="0.25">
      <c r="U148" s="3"/>
      <c r="V148" s="3"/>
      <c r="W148" s="3"/>
      <c r="X148" s="3"/>
      <c r="Y148" s="3"/>
    </row>
    <row r="149" spans="21:25" x14ac:dyDescent="0.25">
      <c r="U149" s="3"/>
      <c r="V149" s="3"/>
      <c r="W149" s="3"/>
      <c r="X149" s="3"/>
      <c r="Y149" s="3"/>
    </row>
    <row r="150" spans="21:25" x14ac:dyDescent="0.25">
      <c r="U150" s="3"/>
      <c r="V150" s="3"/>
      <c r="W150" s="3"/>
      <c r="X150" s="3"/>
      <c r="Y150" s="3"/>
    </row>
    <row r="151" spans="21:25" x14ac:dyDescent="0.25">
      <c r="U151" s="3"/>
      <c r="V151" s="3"/>
      <c r="W151" s="3"/>
      <c r="X151" s="3"/>
      <c r="Y151" s="3"/>
    </row>
    <row r="152" spans="21:25" x14ac:dyDescent="0.25">
      <c r="U152" s="3"/>
      <c r="V152" s="3"/>
      <c r="W152" s="3"/>
      <c r="X152" s="3"/>
      <c r="Y152" s="3"/>
    </row>
    <row r="153" spans="21:25" x14ac:dyDescent="0.25">
      <c r="U153" s="3"/>
      <c r="V153" s="3"/>
      <c r="W153" s="3"/>
      <c r="X153" s="3"/>
      <c r="Y153" s="3"/>
    </row>
    <row r="154" spans="21:25" x14ac:dyDescent="0.25">
      <c r="U154" s="3"/>
      <c r="V154" s="3"/>
      <c r="W154" s="3"/>
      <c r="X154" s="3"/>
      <c r="Y154" s="3"/>
    </row>
    <row r="155" spans="21:25" x14ac:dyDescent="0.25">
      <c r="U155" s="3"/>
      <c r="V155" s="3"/>
      <c r="W155" s="3"/>
      <c r="X155" s="3"/>
      <c r="Y155" s="3"/>
    </row>
    <row r="156" spans="21:25" x14ac:dyDescent="0.25">
      <c r="U156" s="3"/>
      <c r="V156" s="3"/>
      <c r="W156" s="3"/>
      <c r="X156" s="3"/>
      <c r="Y156" s="3"/>
    </row>
    <row r="157" spans="21:25" x14ac:dyDescent="0.25">
      <c r="U157" s="3"/>
      <c r="V157" s="3"/>
      <c r="W157" s="3"/>
      <c r="X157" s="3"/>
      <c r="Y157" s="3"/>
    </row>
    <row r="158" spans="21:25" x14ac:dyDescent="0.25">
      <c r="U158" s="3"/>
      <c r="V158" s="3"/>
      <c r="W158" s="3"/>
      <c r="X158" s="3"/>
      <c r="Y158" s="3"/>
    </row>
    <row r="159" spans="21:25" x14ac:dyDescent="0.25">
      <c r="U159" s="3"/>
      <c r="V159" s="3"/>
      <c r="W159" s="3"/>
      <c r="X159" s="3"/>
      <c r="Y159" s="3"/>
    </row>
    <row r="160" spans="21:25" x14ac:dyDescent="0.25">
      <c r="U160" s="3"/>
      <c r="V160" s="3"/>
      <c r="W160" s="3"/>
      <c r="X160" s="3"/>
      <c r="Y160" s="3"/>
    </row>
    <row r="161" spans="21:25" x14ac:dyDescent="0.25">
      <c r="U161" s="3"/>
      <c r="V161" s="3"/>
      <c r="W161" s="3"/>
      <c r="X161" s="3"/>
      <c r="Y161" s="3"/>
    </row>
    <row r="162" spans="21:25" x14ac:dyDescent="0.25">
      <c r="U162" s="3"/>
      <c r="V162" s="3"/>
      <c r="W162" s="3"/>
      <c r="X162" s="3"/>
      <c r="Y162" s="3"/>
    </row>
    <row r="163" spans="21:25" x14ac:dyDescent="0.25">
      <c r="U163" s="3"/>
      <c r="V163" s="3"/>
      <c r="W163" s="3"/>
      <c r="X163" s="3"/>
      <c r="Y163" s="3"/>
    </row>
    <row r="164" spans="21:25" x14ac:dyDescent="0.25">
      <c r="U164" s="3"/>
      <c r="V164" s="3"/>
      <c r="W164" s="3"/>
      <c r="X164" s="3"/>
      <c r="Y164" s="3"/>
    </row>
    <row r="165" spans="21:25" x14ac:dyDescent="0.25">
      <c r="U165" s="3"/>
      <c r="V165" s="3"/>
      <c r="W165" s="3"/>
      <c r="X165" s="3"/>
      <c r="Y165" s="3"/>
    </row>
    <row r="166" spans="21:25" x14ac:dyDescent="0.25">
      <c r="U166" s="3"/>
      <c r="V166" s="3"/>
      <c r="W166" s="3"/>
      <c r="X166" s="3"/>
      <c r="Y166" s="3"/>
    </row>
    <row r="167" spans="21:25" x14ac:dyDescent="0.25">
      <c r="U167" s="3"/>
      <c r="V167" s="3"/>
      <c r="W167" s="3"/>
      <c r="X167" s="3"/>
      <c r="Y167" s="3"/>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9:12" x14ac:dyDescent="0.25">
      <c r="J337"/>
      <c r="K337"/>
      <c r="L337"/>
    </row>
    <row r="338" spans="9:12" x14ac:dyDescent="0.25">
      <c r="J338"/>
      <c r="K338"/>
      <c r="L338"/>
    </row>
    <row r="339" spans="9:12" x14ac:dyDescent="0.25">
      <c r="J339"/>
      <c r="K339"/>
      <c r="L339"/>
    </row>
    <row r="340" spans="9:12" x14ac:dyDescent="0.25">
      <c r="J340"/>
      <c r="K340"/>
      <c r="L340"/>
    </row>
    <row r="341" spans="9:12" x14ac:dyDescent="0.25">
      <c r="J341"/>
      <c r="K341"/>
      <c r="L341"/>
    </row>
    <row r="342" spans="9:12" x14ac:dyDescent="0.25">
      <c r="J342"/>
      <c r="K342"/>
      <c r="L342"/>
    </row>
    <row r="343" spans="9:12" x14ac:dyDescent="0.25">
      <c r="J343"/>
      <c r="K343"/>
      <c r="L343"/>
    </row>
    <row r="344" spans="9:12" x14ac:dyDescent="0.25">
      <c r="J344"/>
      <c r="K344"/>
      <c r="L344"/>
    </row>
    <row r="345" spans="9:12" x14ac:dyDescent="0.25">
      <c r="J345"/>
      <c r="K345"/>
      <c r="L345"/>
    </row>
    <row r="346" spans="9:12" x14ac:dyDescent="0.25">
      <c r="J346"/>
      <c r="K346"/>
      <c r="L346"/>
    </row>
    <row r="347" spans="9:12" x14ac:dyDescent="0.25">
      <c r="J347"/>
      <c r="K347"/>
      <c r="L347"/>
    </row>
    <row r="348" spans="9:12" x14ac:dyDescent="0.25">
      <c r="I348" s="6" t="s">
        <v>45</v>
      </c>
      <c r="J348"/>
      <c r="K348"/>
      <c r="L348"/>
    </row>
    <row r="349" spans="9:12" x14ac:dyDescent="0.25">
      <c r="I349" s="6"/>
      <c r="J349"/>
      <c r="K349"/>
      <c r="L349"/>
    </row>
    <row r="350" spans="9:12" x14ac:dyDescent="0.25">
      <c r="I350" s="36" t="s">
        <v>18</v>
      </c>
      <c r="J350"/>
      <c r="K350"/>
      <c r="L350"/>
    </row>
    <row r="351" spans="9:12" x14ac:dyDescent="0.25">
      <c r="I351" s="37" t="s">
        <v>148</v>
      </c>
      <c r="J351"/>
      <c r="K351"/>
      <c r="L351"/>
    </row>
    <row r="352" spans="9:12" x14ac:dyDescent="0.25">
      <c r="I352" s="37" t="s">
        <v>149</v>
      </c>
      <c r="J352"/>
      <c r="K352"/>
      <c r="L352"/>
    </row>
    <row r="353" spans="9:12" x14ac:dyDescent="0.25">
      <c r="I353" s="37" t="s">
        <v>150</v>
      </c>
      <c r="J353"/>
      <c r="K353"/>
      <c r="L353"/>
    </row>
    <row r="354" spans="9:12" x14ac:dyDescent="0.25">
      <c r="I354" s="37" t="s">
        <v>151</v>
      </c>
      <c r="J354"/>
      <c r="K354"/>
      <c r="L354"/>
    </row>
    <row r="355" spans="9:12" x14ac:dyDescent="0.25">
      <c r="I355" s="37" t="s">
        <v>152</v>
      </c>
      <c r="J355"/>
      <c r="K355"/>
      <c r="L355"/>
    </row>
    <row r="356" spans="9:12" x14ac:dyDescent="0.25">
      <c r="I356" s="37" t="s">
        <v>153</v>
      </c>
      <c r="J356"/>
      <c r="K356"/>
      <c r="L356"/>
    </row>
    <row r="357" spans="9:12" x14ac:dyDescent="0.25">
      <c r="I357" s="37"/>
      <c r="J357"/>
      <c r="K357"/>
      <c r="L357"/>
    </row>
    <row r="358" spans="9:12" x14ac:dyDescent="0.25">
      <c r="I358" s="38" t="s">
        <v>170</v>
      </c>
      <c r="J358"/>
      <c r="K358"/>
      <c r="L358"/>
    </row>
    <row r="359" spans="9:12" x14ac:dyDescent="0.25">
      <c r="I359" s="39" t="s">
        <v>171</v>
      </c>
      <c r="J359"/>
      <c r="K359"/>
      <c r="L359"/>
    </row>
    <row r="360" spans="9:12" x14ac:dyDescent="0.25">
      <c r="I360" s="40" t="s">
        <v>172</v>
      </c>
      <c r="J360"/>
      <c r="K360"/>
      <c r="L360"/>
    </row>
    <row r="361" spans="9:12" x14ac:dyDescent="0.25">
      <c r="I361" s="41" t="s">
        <v>173</v>
      </c>
      <c r="J361"/>
      <c r="K361"/>
      <c r="L361"/>
    </row>
    <row r="362" spans="9:12" x14ac:dyDescent="0.25">
      <c r="I362" s="42" t="s">
        <v>174</v>
      </c>
      <c r="J362"/>
      <c r="K362"/>
      <c r="L362"/>
    </row>
    <row r="363" spans="9:12" x14ac:dyDescent="0.25">
      <c r="I363" s="43" t="s">
        <v>175</v>
      </c>
      <c r="J363"/>
      <c r="K363"/>
      <c r="L363"/>
    </row>
    <row r="364" spans="9:12" x14ac:dyDescent="0.25">
      <c r="I364" s="44" t="s">
        <v>176</v>
      </c>
      <c r="J364"/>
      <c r="K364"/>
      <c r="L364"/>
    </row>
    <row r="365" spans="9:12" x14ac:dyDescent="0.25">
      <c r="I365" s="45" t="s">
        <v>177</v>
      </c>
      <c r="J365"/>
      <c r="K365"/>
      <c r="L365"/>
    </row>
    <row r="366" spans="9:12" x14ac:dyDescent="0.25">
      <c r="I366" s="46" t="s">
        <v>178</v>
      </c>
      <c r="J366"/>
      <c r="K366"/>
      <c r="L366"/>
    </row>
    <row r="367" spans="9:12" x14ac:dyDescent="0.25">
      <c r="I367" s="47" t="s">
        <v>179</v>
      </c>
      <c r="J367"/>
      <c r="K367"/>
      <c r="L367"/>
    </row>
    <row r="368" spans="9:12" x14ac:dyDescent="0.25">
      <c r="I368" s="48" t="s">
        <v>180</v>
      </c>
      <c r="J368"/>
      <c r="K368"/>
      <c r="L368"/>
    </row>
    <row r="369" spans="9:12" x14ac:dyDescent="0.25">
      <c r="I369" s="49" t="s">
        <v>181</v>
      </c>
      <c r="J369"/>
      <c r="K369"/>
      <c r="L369"/>
    </row>
    <row r="370" spans="9:12" x14ac:dyDescent="0.25">
      <c r="I370" s="50" t="s">
        <v>182</v>
      </c>
      <c r="J370"/>
      <c r="K370"/>
      <c r="L370"/>
    </row>
    <row r="371" spans="9:12" x14ac:dyDescent="0.25">
      <c r="I371" s="51" t="s">
        <v>183</v>
      </c>
      <c r="J371"/>
      <c r="K371"/>
      <c r="L371"/>
    </row>
    <row r="372" spans="9:12" x14ac:dyDescent="0.25">
      <c r="I372" s="52" t="s">
        <v>184</v>
      </c>
      <c r="J372"/>
      <c r="K372"/>
      <c r="L372"/>
    </row>
    <row r="373" spans="9:12" x14ac:dyDescent="0.25">
      <c r="I373" s="53" t="s">
        <v>185</v>
      </c>
      <c r="J373"/>
      <c r="K373"/>
      <c r="L373"/>
    </row>
    <row r="374" spans="9:12" x14ac:dyDescent="0.25">
      <c r="I374" s="54"/>
      <c r="J374"/>
      <c r="K374"/>
      <c r="L374"/>
    </row>
    <row r="375" spans="9:12" x14ac:dyDescent="0.25">
      <c r="I375" s="54"/>
      <c r="J375"/>
      <c r="K375"/>
      <c r="L375"/>
    </row>
    <row r="376" spans="9:12" x14ac:dyDescent="0.25">
      <c r="I376" s="54"/>
      <c r="J376"/>
      <c r="K376"/>
      <c r="L376"/>
    </row>
    <row r="377" spans="9:12" x14ac:dyDescent="0.25">
      <c r="I377" s="54"/>
      <c r="J377"/>
      <c r="K377"/>
      <c r="L377"/>
    </row>
    <row r="378" spans="9:12" x14ac:dyDescent="0.25">
      <c r="I378" s="54"/>
      <c r="J378"/>
      <c r="K378"/>
      <c r="L378"/>
    </row>
    <row r="379" spans="9:12" x14ac:dyDescent="0.25">
      <c r="I379" s="54"/>
      <c r="J379"/>
      <c r="K379"/>
      <c r="L379"/>
    </row>
    <row r="380" spans="9:12" x14ac:dyDescent="0.25">
      <c r="I380" s="54"/>
      <c r="J380"/>
      <c r="K380"/>
      <c r="L380"/>
    </row>
    <row r="381" spans="9:12" x14ac:dyDescent="0.25">
      <c r="I381" s="54"/>
      <c r="J381"/>
      <c r="K381"/>
      <c r="L381"/>
    </row>
    <row r="382" spans="9:12" x14ac:dyDescent="0.25">
      <c r="I382" s="54"/>
      <c r="J382"/>
      <c r="K382"/>
      <c r="L382"/>
    </row>
    <row r="383" spans="9:12" x14ac:dyDescent="0.25">
      <c r="I383" s="54"/>
      <c r="J383"/>
      <c r="K383"/>
      <c r="L383"/>
    </row>
    <row r="384" spans="9:12" x14ac:dyDescent="0.25">
      <c r="I384" s="54"/>
      <c r="J384"/>
      <c r="K384"/>
      <c r="L384"/>
    </row>
    <row r="385" spans="9:12" x14ac:dyDescent="0.25">
      <c r="I385" s="54"/>
      <c r="J385"/>
      <c r="K385"/>
      <c r="L385"/>
    </row>
    <row r="386" spans="9:12" x14ac:dyDescent="0.25">
      <c r="I386" s="54"/>
      <c r="J386"/>
      <c r="K386"/>
      <c r="L386"/>
    </row>
    <row r="387" spans="9:12" x14ac:dyDescent="0.25">
      <c r="I387" s="55"/>
      <c r="J387"/>
      <c r="K387"/>
      <c r="L387"/>
    </row>
    <row r="388" spans="9:12" x14ac:dyDescent="0.25">
      <c r="J388"/>
      <c r="K388"/>
      <c r="L388"/>
    </row>
    <row r="389" spans="9:12" x14ac:dyDescent="0.25">
      <c r="J389"/>
      <c r="K389"/>
      <c r="L389"/>
    </row>
    <row r="390" spans="9:12" x14ac:dyDescent="0.25">
      <c r="J390"/>
      <c r="K390"/>
      <c r="L390"/>
    </row>
    <row r="391" spans="9:12" x14ac:dyDescent="0.25">
      <c r="J391"/>
      <c r="K391"/>
      <c r="L391"/>
    </row>
    <row r="392" spans="9:12" x14ac:dyDescent="0.25">
      <c r="J392"/>
      <c r="K392"/>
      <c r="L392"/>
    </row>
    <row r="393" spans="9:12" x14ac:dyDescent="0.25">
      <c r="J393"/>
      <c r="K393"/>
      <c r="L393"/>
    </row>
    <row r="394" spans="9:12" x14ac:dyDescent="0.25">
      <c r="J394"/>
      <c r="K394"/>
      <c r="L394"/>
    </row>
    <row r="395" spans="9:12" x14ac:dyDescent="0.25">
      <c r="J395"/>
      <c r="K395"/>
      <c r="L395"/>
    </row>
    <row r="396" spans="9:12" x14ac:dyDescent="0.25">
      <c r="J396"/>
      <c r="K396"/>
      <c r="L396"/>
    </row>
    <row r="397" spans="9:12" x14ac:dyDescent="0.25">
      <c r="J397"/>
      <c r="K397"/>
      <c r="L397"/>
    </row>
    <row r="398" spans="9:12" x14ac:dyDescent="0.25">
      <c r="I398" s="6" t="s">
        <v>47</v>
      </c>
      <c r="J398"/>
      <c r="K398"/>
      <c r="L398"/>
    </row>
    <row r="399" spans="9:12" x14ac:dyDescent="0.25">
      <c r="I399" s="6"/>
      <c r="J399"/>
      <c r="K399"/>
      <c r="L399"/>
    </row>
    <row r="400" spans="9:12" x14ac:dyDescent="0.25">
      <c r="I400" s="36" t="s">
        <v>18</v>
      </c>
      <c r="J400"/>
      <c r="K400"/>
      <c r="L400"/>
    </row>
    <row r="401" spans="9:12" x14ac:dyDescent="0.25">
      <c r="I401" s="37" t="s">
        <v>148</v>
      </c>
      <c r="J401"/>
      <c r="K401"/>
      <c r="L401"/>
    </row>
    <row r="402" spans="9:12" x14ac:dyDescent="0.25">
      <c r="I402" s="37" t="s">
        <v>149</v>
      </c>
      <c r="J402"/>
      <c r="K402"/>
      <c r="L402"/>
    </row>
    <row r="403" spans="9:12" x14ac:dyDescent="0.25">
      <c r="I403" s="37" t="s">
        <v>150</v>
      </c>
      <c r="J403"/>
      <c r="K403"/>
      <c r="L403"/>
    </row>
    <row r="404" spans="9:12" x14ac:dyDescent="0.25">
      <c r="I404" s="37" t="s">
        <v>151</v>
      </c>
      <c r="J404"/>
      <c r="K404"/>
      <c r="L404"/>
    </row>
    <row r="405" spans="9:12" x14ac:dyDescent="0.25">
      <c r="I405" s="37" t="s">
        <v>152</v>
      </c>
      <c r="J405"/>
      <c r="K405"/>
      <c r="L405"/>
    </row>
    <row r="406" spans="9:12" x14ac:dyDescent="0.25">
      <c r="I406" s="37" t="s">
        <v>153</v>
      </c>
      <c r="J406"/>
      <c r="K406"/>
      <c r="L406"/>
    </row>
    <row r="407" spans="9:12" x14ac:dyDescent="0.25">
      <c r="I407" s="37" t="s">
        <v>154</v>
      </c>
      <c r="J407"/>
      <c r="K407"/>
      <c r="L407"/>
    </row>
    <row r="408" spans="9:12" x14ac:dyDescent="0.25">
      <c r="I408" s="37" t="s">
        <v>155</v>
      </c>
      <c r="J408"/>
      <c r="K408"/>
      <c r="L408"/>
    </row>
    <row r="409" spans="9:12" x14ac:dyDescent="0.25">
      <c r="I409" s="37" t="s">
        <v>156</v>
      </c>
      <c r="J409"/>
      <c r="K409"/>
      <c r="L409"/>
    </row>
    <row r="410" spans="9:12" x14ac:dyDescent="0.25">
      <c r="I410" s="37" t="s">
        <v>157</v>
      </c>
      <c r="J410"/>
      <c r="K410"/>
      <c r="L410"/>
    </row>
    <row r="411" spans="9:12" x14ac:dyDescent="0.25">
      <c r="I411" s="37"/>
      <c r="J411"/>
      <c r="K411"/>
      <c r="L411"/>
    </row>
    <row r="412" spans="9:12" x14ac:dyDescent="0.25">
      <c r="I412" s="37" t="s">
        <v>158</v>
      </c>
      <c r="J412"/>
      <c r="K412"/>
      <c r="L412"/>
    </row>
    <row r="413" spans="9:12" x14ac:dyDescent="0.25">
      <c r="I413" s="37" t="s">
        <v>159</v>
      </c>
      <c r="J413"/>
      <c r="K413"/>
      <c r="L413"/>
    </row>
    <row r="414" spans="9:12" x14ac:dyDescent="0.25">
      <c r="I414" s="37" t="s">
        <v>160</v>
      </c>
      <c r="J414"/>
      <c r="K414"/>
      <c r="L414"/>
    </row>
    <row r="415" spans="9:12" x14ac:dyDescent="0.25">
      <c r="I415" s="37" t="s">
        <v>161</v>
      </c>
      <c r="J415"/>
      <c r="K415"/>
      <c r="L415"/>
    </row>
    <row r="416" spans="9:12" x14ac:dyDescent="0.25">
      <c r="I416" s="37" t="s">
        <v>162</v>
      </c>
      <c r="J416"/>
      <c r="K416"/>
      <c r="L416"/>
    </row>
    <row r="417" spans="9:12" x14ac:dyDescent="0.25">
      <c r="I417" s="37" t="s">
        <v>163</v>
      </c>
      <c r="J417"/>
      <c r="K417"/>
      <c r="L417"/>
    </row>
    <row r="418" spans="9:12" x14ac:dyDescent="0.25">
      <c r="I418" s="37" t="s">
        <v>164</v>
      </c>
      <c r="J418"/>
      <c r="K418"/>
      <c r="L418"/>
    </row>
    <row r="419" spans="9:12" x14ac:dyDescent="0.25">
      <c r="I419" s="37" t="s">
        <v>165</v>
      </c>
      <c r="J419"/>
      <c r="K419"/>
      <c r="L419"/>
    </row>
    <row r="420" spans="9:12" x14ac:dyDescent="0.25">
      <c r="I420" s="37" t="s">
        <v>166</v>
      </c>
      <c r="J420"/>
      <c r="K420"/>
      <c r="L420"/>
    </row>
    <row r="421" spans="9:12" x14ac:dyDescent="0.25">
      <c r="I421" s="37" t="s">
        <v>167</v>
      </c>
      <c r="J421"/>
      <c r="K421"/>
      <c r="L421"/>
    </row>
    <row r="422" spans="9:12" x14ac:dyDescent="0.25">
      <c r="I422" s="37" t="s">
        <v>168</v>
      </c>
      <c r="J422"/>
      <c r="K422"/>
      <c r="L422"/>
    </row>
    <row r="423" spans="9:12" x14ac:dyDescent="0.25">
      <c r="I423" s="37" t="s">
        <v>169</v>
      </c>
      <c r="J423"/>
      <c r="K423"/>
      <c r="L423"/>
    </row>
    <row r="424" spans="9:12" x14ac:dyDescent="0.25">
      <c r="I424" s="56"/>
      <c r="J424"/>
      <c r="K424"/>
      <c r="L424"/>
    </row>
    <row r="425" spans="9:12" x14ac:dyDescent="0.25">
      <c r="I425" s="56"/>
      <c r="J425"/>
      <c r="K425"/>
      <c r="L425"/>
    </row>
    <row r="426" spans="9:12" x14ac:dyDescent="0.25">
      <c r="I426" s="56"/>
      <c r="J426"/>
      <c r="K426"/>
      <c r="L426"/>
    </row>
    <row r="427" spans="9:12" x14ac:dyDescent="0.25">
      <c r="I427" s="56"/>
      <c r="J427"/>
      <c r="K427"/>
      <c r="L427"/>
    </row>
    <row r="428" spans="9:12" x14ac:dyDescent="0.25">
      <c r="I428" s="56"/>
      <c r="J428"/>
      <c r="K428"/>
      <c r="L428"/>
    </row>
    <row r="429" spans="9:12" x14ac:dyDescent="0.25">
      <c r="I429" s="56"/>
      <c r="J429"/>
      <c r="K429"/>
      <c r="L429"/>
    </row>
    <row r="430" spans="9:12" x14ac:dyDescent="0.25">
      <c r="I430" s="56"/>
      <c r="J430"/>
      <c r="K430"/>
      <c r="L430"/>
    </row>
    <row r="431" spans="9:12" x14ac:dyDescent="0.25">
      <c r="I431" s="56"/>
      <c r="J431"/>
      <c r="K431"/>
      <c r="L431"/>
    </row>
    <row r="432" spans="9:12" x14ac:dyDescent="0.25">
      <c r="I432" s="56"/>
      <c r="J432"/>
      <c r="K432"/>
      <c r="L432"/>
    </row>
    <row r="433" spans="9:12" x14ac:dyDescent="0.25">
      <c r="I433" s="56"/>
      <c r="J433"/>
      <c r="K433"/>
      <c r="L433"/>
    </row>
    <row r="434" spans="9:12" x14ac:dyDescent="0.25">
      <c r="I434" s="56"/>
      <c r="J434"/>
      <c r="K434"/>
      <c r="L434"/>
    </row>
    <row r="435" spans="9:12" x14ac:dyDescent="0.25">
      <c r="I435" s="56"/>
      <c r="J435"/>
      <c r="K435"/>
      <c r="L435"/>
    </row>
    <row r="436" spans="9:12" x14ac:dyDescent="0.25">
      <c r="I436" s="56"/>
      <c r="J436"/>
      <c r="K436"/>
      <c r="L436"/>
    </row>
    <row r="437" spans="9:12" x14ac:dyDescent="0.25">
      <c r="I437" s="57"/>
      <c r="J437"/>
      <c r="K437"/>
      <c r="L437"/>
    </row>
    <row r="438" spans="9:12" x14ac:dyDescent="0.25">
      <c r="J438"/>
      <c r="K438"/>
      <c r="L438"/>
    </row>
  </sheetData>
  <sheetProtection sort="0" autoFilter="0"/>
  <dataConsolidate/>
  <mergeCells count="17">
    <mergeCell ref="U59:W59"/>
    <mergeCell ref="U69:W69"/>
    <mergeCell ref="U70:W70"/>
    <mergeCell ref="U60:W60"/>
    <mergeCell ref="U61:W61"/>
    <mergeCell ref="U66:W66"/>
    <mergeCell ref="U67:W67"/>
    <mergeCell ref="U68:W68"/>
    <mergeCell ref="U54:W54"/>
    <mergeCell ref="U55:W55"/>
    <mergeCell ref="U56:W56"/>
    <mergeCell ref="U57:W57"/>
    <mergeCell ref="U58:W58"/>
    <mergeCell ref="AJ1:AL1"/>
    <mergeCell ref="B2:B3"/>
    <mergeCell ref="U52:W52"/>
    <mergeCell ref="U53:W53"/>
  </mergeCells>
  <conditionalFormatting sqref="AY2">
    <cfRule type="expression" dxfId="48" priority="50">
      <formula>$H2="M"</formula>
    </cfRule>
  </conditionalFormatting>
  <conditionalFormatting sqref="AS2:AY2 BA2:BD2">
    <cfRule type="expression" dxfId="47" priority="48">
      <formula>AND($A2&gt;=0,MOD($A2,1)=0,$A2&lt;&gt;"")</formula>
    </cfRule>
    <cfRule type="expression" dxfId="46" priority="49">
      <formula>MOD(ROW(),2)=0</formula>
    </cfRule>
  </conditionalFormatting>
  <conditionalFormatting sqref="AZ2">
    <cfRule type="expression" dxfId="45" priority="37">
      <formula>AND($A2&gt;=0,MOD($A2,1)=0,$A2&lt;&gt;"")</formula>
    </cfRule>
    <cfRule type="expression" dxfId="44" priority="38">
      <formula>MOD(ROW(),2)=0</formula>
    </cfRule>
  </conditionalFormatting>
  <conditionalFormatting sqref="AY7">
    <cfRule type="expression" dxfId="43" priority="28">
      <formula>$H7="M"</formula>
    </cfRule>
  </conditionalFormatting>
  <conditionalFormatting sqref="AS7:AY7 BA7:BD7">
    <cfRule type="expression" dxfId="42" priority="26">
      <formula>AND($A7&gt;=0,MOD($A7,1)=0,$A7&lt;&gt;"")</formula>
    </cfRule>
    <cfRule type="expression" dxfId="41" priority="27">
      <formula>MOD(ROW(),2)=0</formula>
    </cfRule>
  </conditionalFormatting>
  <conditionalFormatting sqref="AZ7">
    <cfRule type="expression" dxfId="40" priority="23">
      <formula>AND($A7&gt;=0,MOD($A7,1)=0,$A7&lt;&gt;"")</formula>
    </cfRule>
    <cfRule type="expression" dxfId="39" priority="24">
      <formula>MOD(ROW(),2)=0</formula>
    </cfRule>
  </conditionalFormatting>
  <conditionalFormatting sqref="AY12">
    <cfRule type="expression" dxfId="38" priority="22">
      <formula>$H12="M"</formula>
    </cfRule>
  </conditionalFormatting>
  <conditionalFormatting sqref="AS12:AY12 BA12:BD12">
    <cfRule type="expression" dxfId="37" priority="20">
      <formula>AND($A12&gt;=0,MOD($A12,1)=0,$A12&lt;&gt;"")</formula>
    </cfRule>
    <cfRule type="expression" dxfId="36" priority="21">
      <formula>MOD(ROW(),2)=0</formula>
    </cfRule>
  </conditionalFormatting>
  <conditionalFormatting sqref="AZ12">
    <cfRule type="expression" dxfId="35" priority="17">
      <formula>AND($A12&gt;=0,MOD($A12,1)=0,$A12&lt;&gt;"")</formula>
    </cfRule>
    <cfRule type="expression" dxfId="34" priority="18">
      <formula>MOD(ROW(),2)=0</formula>
    </cfRule>
  </conditionalFormatting>
  <conditionalFormatting sqref="AY17">
    <cfRule type="expression" dxfId="33" priority="16">
      <formula>$H17="M"</formula>
    </cfRule>
  </conditionalFormatting>
  <conditionalFormatting sqref="AS17:AY17 BA17:BD17">
    <cfRule type="expression" dxfId="32" priority="14">
      <formula>AND($A17&gt;=0,MOD($A17,1)=0,$A17&lt;&gt;"")</formula>
    </cfRule>
    <cfRule type="expression" dxfId="31" priority="15">
      <formula>MOD(ROW(),2)=0</formula>
    </cfRule>
  </conditionalFormatting>
  <conditionalFormatting sqref="AZ17">
    <cfRule type="expression" dxfId="30" priority="11">
      <formula>AND($A17&gt;=0,MOD($A17,1)=0,$A17&lt;&gt;"")</formula>
    </cfRule>
    <cfRule type="expression" dxfId="29" priority="12">
      <formula>MOD(ROW(),2)=0</formula>
    </cfRule>
  </conditionalFormatting>
  <conditionalFormatting sqref="AQ2:AR2">
    <cfRule type="expression" dxfId="28" priority="9">
      <formula>AND($A2&gt;=0,MOD($A2,1)=0,$A2&lt;&gt;"")</formula>
    </cfRule>
    <cfRule type="expression" dxfId="27" priority="10">
      <formula>MOD(ROW(),2)=0</formula>
    </cfRule>
  </conditionalFormatting>
  <conditionalFormatting sqref="AQ7:AR7">
    <cfRule type="expression" dxfId="26" priority="7">
      <formula>AND($A7&gt;=0,MOD($A7,1)=0,$A7&lt;&gt;"")</formula>
    </cfRule>
    <cfRule type="expression" dxfId="25" priority="8">
      <formula>MOD(ROW(),2)=0</formula>
    </cfRule>
  </conditionalFormatting>
  <conditionalFormatting sqref="AQ12:AR12">
    <cfRule type="expression" dxfId="24" priority="5">
      <formula>AND($A12&gt;=0,MOD($A12,1)=0,$A12&lt;&gt;"")</formula>
    </cfRule>
    <cfRule type="expression" dxfId="23" priority="6">
      <formula>MOD(ROW(),2)=0</formula>
    </cfRule>
  </conditionalFormatting>
  <conditionalFormatting sqref="AQ17:AR17">
    <cfRule type="expression" dxfId="22" priority="1">
      <formula>AND($A17&gt;=0,MOD($A17,1)=0,$A17&lt;&gt;"")</formula>
    </cfRule>
    <cfRule type="expression" dxfId="21" priority="2">
      <formula>MOD(ROW(),2)=0</formula>
    </cfRule>
  </conditionalFormatting>
  <conditionalFormatting sqref="BB2">
    <cfRule type="iconSet" priority="47">
      <iconSet iconSet="3Symbols" showValue="0">
        <cfvo type="percent" val="0"/>
        <cfvo type="num" val="#REF!"/>
        <cfvo type="num" val="#REF!"/>
      </iconSet>
    </cfRule>
  </conditionalFormatting>
  <conditionalFormatting sqref="BB7">
    <cfRule type="iconSet" priority="25">
      <iconSet iconSet="3Symbols" showValue="0">
        <cfvo type="percent" val="0"/>
        <cfvo type="num" val="#REF!"/>
        <cfvo type="num" val="#REF!"/>
      </iconSet>
    </cfRule>
  </conditionalFormatting>
  <conditionalFormatting sqref="BB12">
    <cfRule type="iconSet" priority="19">
      <iconSet iconSet="3Symbols" showValue="0">
        <cfvo type="percent" val="0"/>
        <cfvo type="num" val="#REF!"/>
        <cfvo type="num" val="#REF!"/>
      </iconSet>
    </cfRule>
  </conditionalFormatting>
  <conditionalFormatting sqref="BB17">
    <cfRule type="iconSet" priority="13">
      <iconSet iconSet="3Symbols" showValue="0">
        <cfvo type="percent" val="0"/>
        <cfvo type="num" val="#REF!"/>
        <cfvo type="num" val="#REF!"/>
      </iconSet>
    </cfRule>
  </conditionalFormatting>
  <dataValidations disablePrompts="1" count="9">
    <dataValidation type="list" allowBlank="1" showInputMessage="1" showErrorMessage="1" sqref="BA12 BA2 BA7 BA17">
      <formula1>Status</formula1>
    </dataValidation>
    <dataValidation type="list" allowBlank="1" showInputMessage="1" showErrorMessage="1" sqref="AY2 AY7 AY12 AY17">
      <formula1>Dauer</formula1>
    </dataValidation>
    <dataValidation type="list" allowBlank="1" showInputMessage="1" showErrorMessage="1" sqref="AX2 AX7 AX12 AX17">
      <formula1>Datum1</formula1>
    </dataValidation>
    <dataValidation type="list" allowBlank="1" showInputMessage="1" showErrorMessage="1" sqref="AS12 AS2 AS7 AS17">
      <formula1>Aufgabe</formula1>
    </dataValidation>
    <dataValidation type="list" allowBlank="1" showInputMessage="1" showErrorMessage="1" sqref="AW12 AW2 AW7 AW17">
      <formula1>Wer</formula1>
    </dataValidation>
    <dataValidation type="list" allowBlank="1" showInputMessage="1" showErrorMessage="1" sqref="AT12 AT2 AT7 AT17">
      <formula1>Benu1</formula1>
    </dataValidation>
    <dataValidation type="list" allowBlank="1" showInputMessage="1" showErrorMessage="1" sqref="AU12 AU2 AU7 AU17">
      <formula1>Benu2</formula1>
    </dataValidation>
    <dataValidation type="list" allowBlank="1" showInputMessage="1" showErrorMessage="1" sqref="AV12 AV2 AV7 AV17">
      <formula1>Benu3</formula1>
    </dataValidation>
    <dataValidation type="list" showInputMessage="1" showErrorMessage="1" sqref="B21">
      <formula1>"Arbeitstage, Wochentage"</formula1>
    </dataValidation>
  </dataValidations>
  <hyperlinks>
    <hyperlink ref="B7" r:id="rId1"/>
  </hyperlinks>
  <pageMargins left="0.39370078740157499" right="0.39370078740157499" top="0.70866141732283505" bottom="0.78740157480314998" header="0.31496062992126" footer="0.31496062992126"/>
  <pageSetup paperSize="9" scale="10" orientation="landscape" r:id="rId2"/>
  <headerFooter>
    <oddHeader>&amp;LAngebot 15130-02, WuMa 11_x000D_Wolfgang Schmid&amp;RSchmid Maschinenbau_x000D_72820, Sonnenbühl_x000D_w.schmid@schmid-maschinenbau.de</oddHeader>
    <oddFooter xml:space="preserve">&amp;L&amp;12&amp;U || &amp;D  || </oddFooter>
  </headerFooter>
  <drawing r:id="rId3"/>
  <legacyDrawing r:id="rId4"/>
  <controls>
    <mc:AlternateContent xmlns:mc="http://schemas.openxmlformats.org/markup-compatibility/2006">
      <mc:Choice Requires="x14">
        <control shapeId="5204" r:id="rId5" name="onHold1">
          <controlPr autoLine="0" r:id="rId6">
            <anchor moveWithCells="1">
              <from>
                <xdr:col>36</xdr:col>
                <xdr:colOff>161925</xdr:colOff>
                <xdr:row>3</xdr:row>
                <xdr:rowOff>28575</xdr:rowOff>
              </from>
              <to>
                <xdr:col>36</xdr:col>
                <xdr:colOff>457200</xdr:colOff>
                <xdr:row>4</xdr:row>
                <xdr:rowOff>19050</xdr:rowOff>
              </to>
            </anchor>
          </controlPr>
        </control>
      </mc:Choice>
      <mc:Fallback>
        <control shapeId="5204" r:id="rId5" name="onHold1"/>
      </mc:Fallback>
    </mc:AlternateContent>
    <mc:AlternateContent xmlns:mc="http://schemas.openxmlformats.org/markup-compatibility/2006">
      <mc:Choice Requires="x14">
        <control shapeId="5140" r:id="rId7" name="tbAnzahlBloecke">
          <controlPr defaultSize="0" autoLine="0" r:id="rId8">
            <anchor moveWithCells="1">
              <from>
                <xdr:col>1</xdr:col>
                <xdr:colOff>1790700</xdr:colOff>
                <xdr:row>26</xdr:row>
                <xdr:rowOff>114300</xdr:rowOff>
              </from>
              <to>
                <xdr:col>1</xdr:col>
                <xdr:colOff>2971800</xdr:colOff>
                <xdr:row>27</xdr:row>
                <xdr:rowOff>152400</xdr:rowOff>
              </to>
            </anchor>
          </controlPr>
        </control>
      </mc:Choice>
      <mc:Fallback>
        <control shapeId="5140" r:id="rId7" name="tbAnzahlBloecke"/>
      </mc:Fallback>
    </mc:AlternateContent>
    <mc:AlternateContent xmlns:mc="http://schemas.openxmlformats.org/markup-compatibility/2006">
      <mc:Choice Requires="x14">
        <control shapeId="5138" r:id="rId9" name="Label3">
          <controlPr defaultSize="0" autoLine="0" r:id="rId10">
            <anchor moveWithCells="1">
              <from>
                <xdr:col>1</xdr:col>
                <xdr:colOff>57150</xdr:colOff>
                <xdr:row>26</xdr:row>
                <xdr:rowOff>9525</xdr:rowOff>
              </from>
              <to>
                <xdr:col>1</xdr:col>
                <xdr:colOff>1257300</xdr:colOff>
                <xdr:row>28</xdr:row>
                <xdr:rowOff>47625</xdr:rowOff>
              </to>
            </anchor>
          </controlPr>
        </control>
      </mc:Choice>
      <mc:Fallback>
        <control shapeId="5138" r:id="rId9" name="Label3"/>
      </mc:Fallback>
    </mc:AlternateContent>
    <mc:AlternateContent xmlns:mc="http://schemas.openxmlformats.org/markup-compatibility/2006">
      <mc:Choice Requires="x14">
        <control shapeId="5124" r:id="rId11" name="ben3">
          <controlPr defaultSize="0" autoLine="0" r:id="rId12">
            <anchor moveWithCells="1">
              <from>
                <xdr:col>24</xdr:col>
                <xdr:colOff>47625</xdr:colOff>
                <xdr:row>1</xdr:row>
                <xdr:rowOff>104775</xdr:rowOff>
              </from>
              <to>
                <xdr:col>24</xdr:col>
                <xdr:colOff>1743075</xdr:colOff>
                <xdr:row>1</xdr:row>
                <xdr:rowOff>352425</xdr:rowOff>
              </to>
            </anchor>
          </controlPr>
        </control>
      </mc:Choice>
      <mc:Fallback>
        <control shapeId="5124" r:id="rId11" name="ben3"/>
      </mc:Fallback>
    </mc:AlternateContent>
    <mc:AlternateContent xmlns:mc="http://schemas.openxmlformats.org/markup-compatibility/2006">
      <mc:Choice Requires="x14">
        <control shapeId="5123" r:id="rId13" name="ben2">
          <controlPr defaultSize="0" autoLine="0" r:id="rId14">
            <anchor moveWithCells="1">
              <from>
                <xdr:col>22</xdr:col>
                <xdr:colOff>104775</xdr:colOff>
                <xdr:row>1</xdr:row>
                <xdr:rowOff>95250</xdr:rowOff>
              </from>
              <to>
                <xdr:col>22</xdr:col>
                <xdr:colOff>1809750</xdr:colOff>
                <xdr:row>1</xdr:row>
                <xdr:rowOff>333375</xdr:rowOff>
              </to>
            </anchor>
          </controlPr>
        </control>
      </mc:Choice>
      <mc:Fallback>
        <control shapeId="5123" r:id="rId13" name="ben2"/>
      </mc:Fallback>
    </mc:AlternateContent>
    <mc:AlternateContent xmlns:mc="http://schemas.openxmlformats.org/markup-compatibility/2006">
      <mc:Choice Requires="x14">
        <control shapeId="5122" r:id="rId15" name="Ben1">
          <controlPr defaultSize="0" autoLine="0" r:id="rId16">
            <anchor moveWithCells="1">
              <from>
                <xdr:col>20</xdr:col>
                <xdr:colOff>47625</xdr:colOff>
                <xdr:row>1</xdr:row>
                <xdr:rowOff>104775</xdr:rowOff>
              </from>
              <to>
                <xdr:col>20</xdr:col>
                <xdr:colOff>1885950</xdr:colOff>
                <xdr:row>1</xdr:row>
                <xdr:rowOff>371475</xdr:rowOff>
              </to>
            </anchor>
          </controlPr>
        </control>
      </mc:Choice>
      <mc:Fallback>
        <control shapeId="5122" r:id="rId15" name="Ben1"/>
      </mc:Fallback>
    </mc:AlternateContent>
    <mc:AlternateContent xmlns:mc="http://schemas.openxmlformats.org/markup-compatibility/2006">
      <mc:Choice Requires="x14">
        <control shapeId="5127" r:id="rId17" name="ComboBoxFirmen">
          <controlPr defaultSize="0" autoLine="0" r:id="rId18">
            <anchor moveWithCells="1">
              <from>
                <xdr:col>1</xdr:col>
                <xdr:colOff>1857375</xdr:colOff>
                <xdr:row>21</xdr:row>
                <xdr:rowOff>47625</xdr:rowOff>
              </from>
              <to>
                <xdr:col>1</xdr:col>
                <xdr:colOff>3009900</xdr:colOff>
                <xdr:row>22</xdr:row>
                <xdr:rowOff>133350</xdr:rowOff>
              </to>
            </anchor>
          </controlPr>
        </control>
      </mc:Choice>
      <mc:Fallback>
        <control shapeId="5127" r:id="rId17" name="ComboBoxFirmen"/>
      </mc:Fallback>
    </mc:AlternateContent>
    <mc:AlternateContent xmlns:mc="http://schemas.openxmlformats.org/markup-compatibility/2006">
      <mc:Choice Requires="x14">
        <control shapeId="5128" r:id="rId19" name="Label1">
          <controlPr defaultSize="0" autoLine="0" r:id="rId20">
            <anchor moveWithCells="1">
              <from>
                <xdr:col>1</xdr:col>
                <xdr:colOff>66675</xdr:colOff>
                <xdr:row>21</xdr:row>
                <xdr:rowOff>47625</xdr:rowOff>
              </from>
              <to>
                <xdr:col>1</xdr:col>
                <xdr:colOff>1295400</xdr:colOff>
                <xdr:row>23</xdr:row>
                <xdr:rowOff>19050</xdr:rowOff>
              </to>
            </anchor>
          </controlPr>
        </control>
      </mc:Choice>
      <mc:Fallback>
        <control shapeId="5128" r:id="rId19" name="Label1"/>
      </mc:Fallback>
    </mc:AlternateContent>
    <mc:AlternateContent xmlns:mc="http://schemas.openxmlformats.org/markup-compatibility/2006">
      <mc:Choice Requires="x14">
        <control shapeId="5129" r:id="rId21" name="Label2">
          <controlPr defaultSize="0" autoLine="0" r:id="rId22">
            <anchor moveWithCells="1">
              <from>
                <xdr:col>1</xdr:col>
                <xdr:colOff>38100</xdr:colOff>
                <xdr:row>23</xdr:row>
                <xdr:rowOff>152400</xdr:rowOff>
              </from>
              <to>
                <xdr:col>1</xdr:col>
                <xdr:colOff>1447800</xdr:colOff>
                <xdr:row>25</xdr:row>
                <xdr:rowOff>38100</xdr:rowOff>
              </to>
            </anchor>
          </controlPr>
        </control>
      </mc:Choice>
      <mc:Fallback>
        <control shapeId="5129" r:id="rId21" name="Label2"/>
      </mc:Fallback>
    </mc:AlternateContent>
    <mc:AlternateContent xmlns:mc="http://schemas.openxmlformats.org/markup-compatibility/2006">
      <mc:Choice Requires="x14">
        <control shapeId="5130" r:id="rId23" name="tbAnzahlWochen">
          <controlPr defaultSize="0" autoLine="0" r:id="rId24">
            <anchor moveWithCells="1">
              <from>
                <xdr:col>1</xdr:col>
                <xdr:colOff>1828800</xdr:colOff>
                <xdr:row>23</xdr:row>
                <xdr:rowOff>171450</xdr:rowOff>
              </from>
              <to>
                <xdr:col>1</xdr:col>
                <xdr:colOff>3009900</xdr:colOff>
                <xdr:row>25</xdr:row>
                <xdr:rowOff>19050</xdr:rowOff>
              </to>
            </anchor>
          </controlPr>
        </control>
      </mc:Choice>
      <mc:Fallback>
        <control shapeId="5130" r:id="rId23" name="tbAnzahlWochen"/>
      </mc:Fallback>
    </mc:AlternateContent>
    <mc:AlternateContent xmlns:mc="http://schemas.openxmlformats.org/markup-compatibility/2006">
      <mc:Choice Requires="x14">
        <control shapeId="5132" r:id="rId25" name="lbBloecke">
          <controlPr defaultSize="0" autoLine="0" r:id="rId26">
            <anchor moveWithCells="1">
              <from>
                <xdr:col>1</xdr:col>
                <xdr:colOff>47625</xdr:colOff>
                <xdr:row>33</xdr:row>
                <xdr:rowOff>76200</xdr:rowOff>
              </from>
              <to>
                <xdr:col>1</xdr:col>
                <xdr:colOff>1171575</xdr:colOff>
                <xdr:row>35</xdr:row>
                <xdr:rowOff>123825</xdr:rowOff>
              </to>
            </anchor>
          </controlPr>
        </control>
      </mc:Choice>
      <mc:Fallback>
        <control shapeId="5132" r:id="rId25" name="lbBloecke"/>
      </mc:Fallback>
    </mc:AlternateContent>
    <mc:AlternateContent xmlns:mc="http://schemas.openxmlformats.org/markup-compatibility/2006">
      <mc:Choice Requires="x14">
        <control shapeId="5143" r:id="rId27" name="aufg1">
          <controlPr defaultSize="0" autoLine="0" r:id="rId28">
            <anchor moveWithCells="1">
              <from>
                <xdr:col>35</xdr:col>
                <xdr:colOff>104775</xdr:colOff>
                <xdr:row>0</xdr:row>
                <xdr:rowOff>95250</xdr:rowOff>
              </from>
              <to>
                <xdr:col>35</xdr:col>
                <xdr:colOff>1809750</xdr:colOff>
                <xdr:row>1</xdr:row>
                <xdr:rowOff>66675</xdr:rowOff>
              </to>
            </anchor>
          </controlPr>
        </control>
      </mc:Choice>
      <mc:Fallback>
        <control shapeId="5143" r:id="rId27" name="aufg1"/>
      </mc:Fallback>
    </mc:AlternateContent>
    <mc:AlternateContent xmlns:mc="http://schemas.openxmlformats.org/markup-compatibility/2006">
      <mc:Choice Requires="x14">
        <control shapeId="5145" r:id="rId29" name="onHold2">
          <controlPr autoLine="0" r:id="rId6">
            <anchor moveWithCells="1">
              <from>
                <xdr:col>36</xdr:col>
                <xdr:colOff>161925</xdr:colOff>
                <xdr:row>4</xdr:row>
                <xdr:rowOff>38100</xdr:rowOff>
              </from>
              <to>
                <xdr:col>36</xdr:col>
                <xdr:colOff>457200</xdr:colOff>
                <xdr:row>5</xdr:row>
                <xdr:rowOff>38100</xdr:rowOff>
              </to>
            </anchor>
          </controlPr>
        </control>
      </mc:Choice>
      <mc:Fallback>
        <control shapeId="5145" r:id="rId29" name="onHold2"/>
      </mc:Fallback>
    </mc:AlternateContent>
    <mc:AlternateContent xmlns:mc="http://schemas.openxmlformats.org/markup-compatibility/2006">
      <mc:Choice Requires="x14">
        <control shapeId="5147" r:id="rId30" name="onHold3">
          <controlPr autoLine="0" r:id="rId31">
            <anchor moveWithCells="1">
              <from>
                <xdr:col>36</xdr:col>
                <xdr:colOff>180975</xdr:colOff>
                <xdr:row>5</xdr:row>
                <xdr:rowOff>247650</xdr:rowOff>
              </from>
              <to>
                <xdr:col>36</xdr:col>
                <xdr:colOff>466725</xdr:colOff>
                <xdr:row>6</xdr:row>
                <xdr:rowOff>47625</xdr:rowOff>
              </to>
            </anchor>
          </controlPr>
        </control>
      </mc:Choice>
      <mc:Fallback>
        <control shapeId="5147" r:id="rId30" name="onHold3"/>
      </mc:Fallback>
    </mc:AlternateContent>
    <mc:AlternateContent xmlns:mc="http://schemas.openxmlformats.org/markup-compatibility/2006">
      <mc:Choice Requires="x14">
        <control shapeId="5149" r:id="rId32" name="onHold4">
          <controlPr autoLine="0" r:id="rId33">
            <anchor moveWithCells="1">
              <from>
                <xdr:col>36</xdr:col>
                <xdr:colOff>180975</xdr:colOff>
                <xdr:row>6</xdr:row>
                <xdr:rowOff>47625</xdr:rowOff>
              </from>
              <to>
                <xdr:col>36</xdr:col>
                <xdr:colOff>466725</xdr:colOff>
                <xdr:row>7</xdr:row>
                <xdr:rowOff>19050</xdr:rowOff>
              </to>
            </anchor>
          </controlPr>
        </control>
      </mc:Choice>
      <mc:Fallback>
        <control shapeId="5149" r:id="rId32" name="onHold4"/>
      </mc:Fallback>
    </mc:AlternateContent>
    <mc:AlternateContent xmlns:mc="http://schemas.openxmlformats.org/markup-compatibility/2006">
      <mc:Choice Requires="x14">
        <control shapeId="5151" r:id="rId34" name="onHold5">
          <controlPr autoLine="0" r:id="rId35">
            <anchor moveWithCells="1">
              <from>
                <xdr:col>36</xdr:col>
                <xdr:colOff>180975</xdr:colOff>
                <xdr:row>7</xdr:row>
                <xdr:rowOff>38100</xdr:rowOff>
              </from>
              <to>
                <xdr:col>36</xdr:col>
                <xdr:colOff>466725</xdr:colOff>
                <xdr:row>8</xdr:row>
                <xdr:rowOff>28575</xdr:rowOff>
              </to>
            </anchor>
          </controlPr>
        </control>
      </mc:Choice>
      <mc:Fallback>
        <control shapeId="5151" r:id="rId34" name="onHold5"/>
      </mc:Fallback>
    </mc:AlternateContent>
    <mc:AlternateContent xmlns:mc="http://schemas.openxmlformats.org/markup-compatibility/2006">
      <mc:Choice Requires="x14">
        <control shapeId="5152" r:id="rId36" name="onHold7">
          <controlPr autoLine="0" r:id="rId35">
            <anchor moveWithCells="1">
              <from>
                <xdr:col>36</xdr:col>
                <xdr:colOff>180975</xdr:colOff>
                <xdr:row>9</xdr:row>
                <xdr:rowOff>66675</xdr:rowOff>
              </from>
              <to>
                <xdr:col>36</xdr:col>
                <xdr:colOff>466725</xdr:colOff>
                <xdr:row>10</xdr:row>
                <xdr:rowOff>38100</xdr:rowOff>
              </to>
            </anchor>
          </controlPr>
        </control>
      </mc:Choice>
      <mc:Fallback>
        <control shapeId="5152" r:id="rId36" name="onHold7"/>
      </mc:Fallback>
    </mc:AlternateContent>
    <mc:AlternateContent xmlns:mc="http://schemas.openxmlformats.org/markup-compatibility/2006">
      <mc:Choice Requires="x14">
        <control shapeId="5153" r:id="rId37" name="onHold8">
          <controlPr autoLine="0" r:id="rId35">
            <anchor moveWithCells="1">
              <from>
                <xdr:col>36</xdr:col>
                <xdr:colOff>180975</xdr:colOff>
                <xdr:row>10</xdr:row>
                <xdr:rowOff>57150</xdr:rowOff>
              </from>
              <to>
                <xdr:col>36</xdr:col>
                <xdr:colOff>466725</xdr:colOff>
                <xdr:row>11</xdr:row>
                <xdr:rowOff>19050</xdr:rowOff>
              </to>
            </anchor>
          </controlPr>
        </control>
      </mc:Choice>
      <mc:Fallback>
        <control shapeId="5153" r:id="rId37" name="onHold8"/>
      </mc:Fallback>
    </mc:AlternateContent>
    <mc:AlternateContent xmlns:mc="http://schemas.openxmlformats.org/markup-compatibility/2006">
      <mc:Choice Requires="x14">
        <control shapeId="5154" r:id="rId38" name="onHold10">
          <controlPr autoLine="0" r:id="rId35">
            <anchor moveWithCells="1">
              <from>
                <xdr:col>36</xdr:col>
                <xdr:colOff>180975</xdr:colOff>
                <xdr:row>12</xdr:row>
                <xdr:rowOff>57150</xdr:rowOff>
              </from>
              <to>
                <xdr:col>36</xdr:col>
                <xdr:colOff>466725</xdr:colOff>
                <xdr:row>13</xdr:row>
                <xdr:rowOff>19050</xdr:rowOff>
              </to>
            </anchor>
          </controlPr>
        </control>
      </mc:Choice>
      <mc:Fallback>
        <control shapeId="5154" r:id="rId38" name="onHold10"/>
      </mc:Fallback>
    </mc:AlternateContent>
    <mc:AlternateContent xmlns:mc="http://schemas.openxmlformats.org/markup-compatibility/2006">
      <mc:Choice Requires="x14">
        <control shapeId="5155" r:id="rId39" name="onHold11">
          <controlPr autoLine="0" r:id="rId35">
            <anchor moveWithCells="1">
              <from>
                <xdr:col>36</xdr:col>
                <xdr:colOff>180975</xdr:colOff>
                <xdr:row>13</xdr:row>
                <xdr:rowOff>19050</xdr:rowOff>
              </from>
              <to>
                <xdr:col>36</xdr:col>
                <xdr:colOff>466725</xdr:colOff>
                <xdr:row>14</xdr:row>
                <xdr:rowOff>19050</xdr:rowOff>
              </to>
            </anchor>
          </controlPr>
        </control>
      </mc:Choice>
      <mc:Fallback>
        <control shapeId="5155" r:id="rId39" name="onHold11"/>
      </mc:Fallback>
    </mc:AlternateContent>
    <mc:AlternateContent xmlns:mc="http://schemas.openxmlformats.org/markup-compatibility/2006">
      <mc:Choice Requires="x14">
        <control shapeId="5156" r:id="rId40" name="onHold9">
          <controlPr autoLine="0" r:id="rId35">
            <anchor moveWithCells="1">
              <from>
                <xdr:col>36</xdr:col>
                <xdr:colOff>180975</xdr:colOff>
                <xdr:row>11</xdr:row>
                <xdr:rowOff>38100</xdr:rowOff>
              </from>
              <to>
                <xdr:col>36</xdr:col>
                <xdr:colOff>466725</xdr:colOff>
                <xdr:row>12</xdr:row>
                <xdr:rowOff>19050</xdr:rowOff>
              </to>
            </anchor>
          </controlPr>
        </control>
      </mc:Choice>
      <mc:Fallback>
        <control shapeId="5156" r:id="rId40" name="onHold9"/>
      </mc:Fallback>
    </mc:AlternateContent>
    <mc:AlternateContent xmlns:mc="http://schemas.openxmlformats.org/markup-compatibility/2006">
      <mc:Choice Requires="x14">
        <control shapeId="5157" r:id="rId41" name="onHold6">
          <controlPr autoLine="0" r:id="rId35">
            <anchor moveWithCells="1">
              <from>
                <xdr:col>36</xdr:col>
                <xdr:colOff>180975</xdr:colOff>
                <xdr:row>8</xdr:row>
                <xdr:rowOff>28575</xdr:rowOff>
              </from>
              <to>
                <xdr:col>36</xdr:col>
                <xdr:colOff>466725</xdr:colOff>
                <xdr:row>9</xdr:row>
                <xdr:rowOff>28575</xdr:rowOff>
              </to>
            </anchor>
          </controlPr>
        </control>
      </mc:Choice>
      <mc:Fallback>
        <control shapeId="5157" r:id="rId41" name="onHold6"/>
      </mc:Fallback>
    </mc:AlternateContent>
    <mc:AlternateContent xmlns:mc="http://schemas.openxmlformats.org/markup-compatibility/2006">
      <mc:Choice Requires="x14">
        <control shapeId="5158" r:id="rId42" name="onHold12">
          <controlPr autoLine="0" r:id="rId35">
            <anchor moveWithCells="1">
              <from>
                <xdr:col>36</xdr:col>
                <xdr:colOff>180975</xdr:colOff>
                <xdr:row>14</xdr:row>
                <xdr:rowOff>19050</xdr:rowOff>
              </from>
              <to>
                <xdr:col>36</xdr:col>
                <xdr:colOff>466725</xdr:colOff>
                <xdr:row>15</xdr:row>
                <xdr:rowOff>19050</xdr:rowOff>
              </to>
            </anchor>
          </controlPr>
        </control>
      </mc:Choice>
      <mc:Fallback>
        <control shapeId="5158" r:id="rId42" name="onHold12"/>
      </mc:Fallback>
    </mc:AlternateContent>
    <mc:AlternateContent xmlns:mc="http://schemas.openxmlformats.org/markup-compatibility/2006">
      <mc:Choice Requires="x14">
        <control shapeId="5159" r:id="rId43" name="onHold13">
          <controlPr autoLine="0" r:id="rId35">
            <anchor moveWithCells="1">
              <from>
                <xdr:col>36</xdr:col>
                <xdr:colOff>180975</xdr:colOff>
                <xdr:row>15</xdr:row>
                <xdr:rowOff>19050</xdr:rowOff>
              </from>
              <to>
                <xdr:col>36</xdr:col>
                <xdr:colOff>466725</xdr:colOff>
                <xdr:row>16</xdr:row>
                <xdr:rowOff>9525</xdr:rowOff>
              </to>
            </anchor>
          </controlPr>
        </control>
      </mc:Choice>
      <mc:Fallback>
        <control shapeId="5159" r:id="rId43" name="onHold13"/>
      </mc:Fallback>
    </mc:AlternateContent>
    <mc:AlternateContent xmlns:mc="http://schemas.openxmlformats.org/markup-compatibility/2006">
      <mc:Choice Requires="x14">
        <control shapeId="5160" r:id="rId44" name="onHold14">
          <controlPr autoLine="0" r:id="rId35">
            <anchor moveWithCells="1">
              <from>
                <xdr:col>36</xdr:col>
                <xdr:colOff>180975</xdr:colOff>
                <xdr:row>16</xdr:row>
                <xdr:rowOff>38100</xdr:rowOff>
              </from>
              <to>
                <xdr:col>36</xdr:col>
                <xdr:colOff>466725</xdr:colOff>
                <xdr:row>17</xdr:row>
                <xdr:rowOff>19050</xdr:rowOff>
              </to>
            </anchor>
          </controlPr>
        </control>
      </mc:Choice>
      <mc:Fallback>
        <control shapeId="5160" r:id="rId44" name="onHold14"/>
      </mc:Fallback>
    </mc:AlternateContent>
    <mc:AlternateContent xmlns:mc="http://schemas.openxmlformats.org/markup-compatibility/2006">
      <mc:Choice Requires="x14">
        <control shapeId="5161" r:id="rId45" name="onHold15">
          <controlPr autoLine="0" r:id="rId35">
            <anchor moveWithCells="1">
              <from>
                <xdr:col>36</xdr:col>
                <xdr:colOff>180975</xdr:colOff>
                <xdr:row>17</xdr:row>
                <xdr:rowOff>38100</xdr:rowOff>
              </from>
              <to>
                <xdr:col>36</xdr:col>
                <xdr:colOff>466725</xdr:colOff>
                <xdr:row>18</xdr:row>
                <xdr:rowOff>28575</xdr:rowOff>
              </to>
            </anchor>
          </controlPr>
        </control>
      </mc:Choice>
      <mc:Fallback>
        <control shapeId="5161" r:id="rId45" name="onHold15"/>
      </mc:Fallback>
    </mc:AlternateContent>
    <mc:AlternateContent xmlns:mc="http://schemas.openxmlformats.org/markup-compatibility/2006">
      <mc:Choice Requires="x14">
        <control shapeId="5162" r:id="rId46" name="onHold16">
          <controlPr autoLine="0" r:id="rId35">
            <anchor moveWithCells="1">
              <from>
                <xdr:col>36</xdr:col>
                <xdr:colOff>180975</xdr:colOff>
                <xdr:row>18</xdr:row>
                <xdr:rowOff>57150</xdr:rowOff>
              </from>
              <to>
                <xdr:col>36</xdr:col>
                <xdr:colOff>466725</xdr:colOff>
                <xdr:row>19</xdr:row>
                <xdr:rowOff>38100</xdr:rowOff>
              </to>
            </anchor>
          </controlPr>
        </control>
      </mc:Choice>
      <mc:Fallback>
        <control shapeId="5162" r:id="rId46" name="onHold16"/>
      </mc:Fallback>
    </mc:AlternateContent>
    <mc:AlternateContent xmlns:mc="http://schemas.openxmlformats.org/markup-compatibility/2006">
      <mc:Choice Requires="x14">
        <control shapeId="5163" r:id="rId47" name="onHold17">
          <controlPr autoLine="0" r:id="rId35">
            <anchor moveWithCells="1">
              <from>
                <xdr:col>36</xdr:col>
                <xdr:colOff>180975</xdr:colOff>
                <xdr:row>19</xdr:row>
                <xdr:rowOff>57150</xdr:rowOff>
              </from>
              <to>
                <xdr:col>36</xdr:col>
                <xdr:colOff>466725</xdr:colOff>
                <xdr:row>20</xdr:row>
                <xdr:rowOff>57150</xdr:rowOff>
              </to>
            </anchor>
          </controlPr>
        </control>
      </mc:Choice>
      <mc:Fallback>
        <control shapeId="5163" r:id="rId47" name="onHold17"/>
      </mc:Fallback>
    </mc:AlternateContent>
    <mc:AlternateContent xmlns:mc="http://schemas.openxmlformats.org/markup-compatibility/2006">
      <mc:Choice Requires="x14">
        <control shapeId="5164" r:id="rId48" name="onHold18">
          <controlPr autoLine="0" r:id="rId35">
            <anchor moveWithCells="1">
              <from>
                <xdr:col>36</xdr:col>
                <xdr:colOff>180975</xdr:colOff>
                <xdr:row>20</xdr:row>
                <xdr:rowOff>57150</xdr:rowOff>
              </from>
              <to>
                <xdr:col>36</xdr:col>
                <xdr:colOff>466725</xdr:colOff>
                <xdr:row>21</xdr:row>
                <xdr:rowOff>28575</xdr:rowOff>
              </to>
            </anchor>
          </controlPr>
        </control>
      </mc:Choice>
      <mc:Fallback>
        <control shapeId="5164" r:id="rId48" name="onHold18"/>
      </mc:Fallback>
    </mc:AlternateContent>
    <mc:AlternateContent xmlns:mc="http://schemas.openxmlformats.org/markup-compatibility/2006">
      <mc:Choice Requires="x14">
        <control shapeId="5165" r:id="rId49" name="onHold19">
          <controlPr autoLine="0" r:id="rId35">
            <anchor moveWithCells="1">
              <from>
                <xdr:col>36</xdr:col>
                <xdr:colOff>180975</xdr:colOff>
                <xdr:row>21</xdr:row>
                <xdr:rowOff>28575</xdr:rowOff>
              </from>
              <to>
                <xdr:col>36</xdr:col>
                <xdr:colOff>466725</xdr:colOff>
                <xdr:row>22</xdr:row>
                <xdr:rowOff>28575</xdr:rowOff>
              </to>
            </anchor>
          </controlPr>
        </control>
      </mc:Choice>
      <mc:Fallback>
        <control shapeId="5165" r:id="rId49" name="onHold19"/>
      </mc:Fallback>
    </mc:AlternateContent>
    <mc:AlternateContent xmlns:mc="http://schemas.openxmlformats.org/markup-compatibility/2006">
      <mc:Choice Requires="x14">
        <control shapeId="5166" r:id="rId50" name="onHold20">
          <controlPr autoLine="0" r:id="rId35">
            <anchor moveWithCells="1">
              <from>
                <xdr:col>36</xdr:col>
                <xdr:colOff>180975</xdr:colOff>
                <xdr:row>22</xdr:row>
                <xdr:rowOff>28575</xdr:rowOff>
              </from>
              <to>
                <xdr:col>36</xdr:col>
                <xdr:colOff>466725</xdr:colOff>
                <xdr:row>23</xdr:row>
                <xdr:rowOff>28575</xdr:rowOff>
              </to>
            </anchor>
          </controlPr>
        </control>
      </mc:Choice>
      <mc:Fallback>
        <control shapeId="5166" r:id="rId50" name="onHold20"/>
      </mc:Fallback>
    </mc:AlternateContent>
    <mc:AlternateContent xmlns:mc="http://schemas.openxmlformats.org/markup-compatibility/2006">
      <mc:Choice Requires="x14">
        <control shapeId="5167" r:id="rId51" name="onHold21">
          <controlPr autoLine="0" r:id="rId35">
            <anchor moveWithCells="1">
              <from>
                <xdr:col>36</xdr:col>
                <xdr:colOff>180975</xdr:colOff>
                <xdr:row>23</xdr:row>
                <xdr:rowOff>28575</xdr:rowOff>
              </from>
              <to>
                <xdr:col>36</xdr:col>
                <xdr:colOff>466725</xdr:colOff>
                <xdr:row>24</xdr:row>
                <xdr:rowOff>28575</xdr:rowOff>
              </to>
            </anchor>
          </controlPr>
        </control>
      </mc:Choice>
      <mc:Fallback>
        <control shapeId="5167" r:id="rId51" name="onHold21"/>
      </mc:Fallback>
    </mc:AlternateContent>
    <mc:AlternateContent xmlns:mc="http://schemas.openxmlformats.org/markup-compatibility/2006">
      <mc:Choice Requires="x14">
        <control shapeId="5168" r:id="rId52" name="onHold22">
          <controlPr autoLine="0" r:id="rId35">
            <anchor moveWithCells="1">
              <from>
                <xdr:col>36</xdr:col>
                <xdr:colOff>180975</xdr:colOff>
                <xdr:row>24</xdr:row>
                <xdr:rowOff>28575</xdr:rowOff>
              </from>
              <to>
                <xdr:col>36</xdr:col>
                <xdr:colOff>466725</xdr:colOff>
                <xdr:row>25</xdr:row>
                <xdr:rowOff>28575</xdr:rowOff>
              </to>
            </anchor>
          </controlPr>
        </control>
      </mc:Choice>
      <mc:Fallback>
        <control shapeId="5168" r:id="rId52" name="onHold22"/>
      </mc:Fallback>
    </mc:AlternateContent>
    <mc:AlternateContent xmlns:mc="http://schemas.openxmlformats.org/markup-compatibility/2006">
      <mc:Choice Requires="x14">
        <control shapeId="5169" r:id="rId53" name="onHold23">
          <controlPr autoLine="0" r:id="rId35">
            <anchor moveWithCells="1">
              <from>
                <xdr:col>36</xdr:col>
                <xdr:colOff>180975</xdr:colOff>
                <xdr:row>25</xdr:row>
                <xdr:rowOff>28575</xdr:rowOff>
              </from>
              <to>
                <xdr:col>36</xdr:col>
                <xdr:colOff>466725</xdr:colOff>
                <xdr:row>26</xdr:row>
                <xdr:rowOff>28575</xdr:rowOff>
              </to>
            </anchor>
          </controlPr>
        </control>
      </mc:Choice>
      <mc:Fallback>
        <control shapeId="5169" r:id="rId53" name="onHold23"/>
      </mc:Fallback>
    </mc:AlternateContent>
    <mc:AlternateContent xmlns:mc="http://schemas.openxmlformats.org/markup-compatibility/2006">
      <mc:Choice Requires="x14">
        <control shapeId="5170" r:id="rId54" name="onHold24">
          <controlPr autoLine="0" r:id="rId35">
            <anchor moveWithCells="1">
              <from>
                <xdr:col>36</xdr:col>
                <xdr:colOff>180975</xdr:colOff>
                <xdr:row>26</xdr:row>
                <xdr:rowOff>28575</xdr:rowOff>
              </from>
              <to>
                <xdr:col>36</xdr:col>
                <xdr:colOff>466725</xdr:colOff>
                <xdr:row>27</xdr:row>
                <xdr:rowOff>28575</xdr:rowOff>
              </to>
            </anchor>
          </controlPr>
        </control>
      </mc:Choice>
      <mc:Fallback>
        <control shapeId="5170" r:id="rId54" name="onHold24"/>
      </mc:Fallback>
    </mc:AlternateContent>
    <mc:AlternateContent xmlns:mc="http://schemas.openxmlformats.org/markup-compatibility/2006">
      <mc:Choice Requires="x14">
        <control shapeId="5171" r:id="rId55" name="onHold25">
          <controlPr autoLine="0" r:id="rId35">
            <anchor moveWithCells="1">
              <from>
                <xdr:col>36</xdr:col>
                <xdr:colOff>180975</xdr:colOff>
                <xdr:row>27</xdr:row>
                <xdr:rowOff>28575</xdr:rowOff>
              </from>
              <to>
                <xdr:col>36</xdr:col>
                <xdr:colOff>466725</xdr:colOff>
                <xdr:row>28</xdr:row>
                <xdr:rowOff>28575</xdr:rowOff>
              </to>
            </anchor>
          </controlPr>
        </control>
      </mc:Choice>
      <mc:Fallback>
        <control shapeId="5171" r:id="rId55" name="onHold25"/>
      </mc:Fallback>
    </mc:AlternateContent>
    <mc:AlternateContent xmlns:mc="http://schemas.openxmlformats.org/markup-compatibility/2006">
      <mc:Choice Requires="x14">
        <control shapeId="5172" r:id="rId56" name="onHold26">
          <controlPr autoLine="0" r:id="rId35">
            <anchor moveWithCells="1">
              <from>
                <xdr:col>36</xdr:col>
                <xdr:colOff>180975</xdr:colOff>
                <xdr:row>28</xdr:row>
                <xdr:rowOff>28575</xdr:rowOff>
              </from>
              <to>
                <xdr:col>36</xdr:col>
                <xdr:colOff>466725</xdr:colOff>
                <xdr:row>29</xdr:row>
                <xdr:rowOff>28575</xdr:rowOff>
              </to>
            </anchor>
          </controlPr>
        </control>
      </mc:Choice>
      <mc:Fallback>
        <control shapeId="5172" r:id="rId56" name="onHold26"/>
      </mc:Fallback>
    </mc:AlternateContent>
    <mc:AlternateContent xmlns:mc="http://schemas.openxmlformats.org/markup-compatibility/2006">
      <mc:Choice Requires="x14">
        <control shapeId="5173" r:id="rId57" name="onHold27">
          <controlPr autoLine="0" r:id="rId35">
            <anchor moveWithCells="1">
              <from>
                <xdr:col>36</xdr:col>
                <xdr:colOff>180975</xdr:colOff>
                <xdr:row>29</xdr:row>
                <xdr:rowOff>28575</xdr:rowOff>
              </from>
              <to>
                <xdr:col>36</xdr:col>
                <xdr:colOff>466725</xdr:colOff>
                <xdr:row>30</xdr:row>
                <xdr:rowOff>28575</xdr:rowOff>
              </to>
            </anchor>
          </controlPr>
        </control>
      </mc:Choice>
      <mc:Fallback>
        <control shapeId="5173" r:id="rId57" name="onHold27"/>
      </mc:Fallback>
    </mc:AlternateContent>
    <mc:AlternateContent xmlns:mc="http://schemas.openxmlformats.org/markup-compatibility/2006">
      <mc:Choice Requires="x14">
        <control shapeId="5174" r:id="rId58" name="onHold28">
          <controlPr autoLine="0" r:id="rId35">
            <anchor moveWithCells="1">
              <from>
                <xdr:col>36</xdr:col>
                <xdr:colOff>180975</xdr:colOff>
                <xdr:row>30</xdr:row>
                <xdr:rowOff>28575</xdr:rowOff>
              </from>
              <to>
                <xdr:col>36</xdr:col>
                <xdr:colOff>466725</xdr:colOff>
                <xdr:row>31</xdr:row>
                <xdr:rowOff>28575</xdr:rowOff>
              </to>
            </anchor>
          </controlPr>
        </control>
      </mc:Choice>
      <mc:Fallback>
        <control shapeId="5174" r:id="rId58" name="onHold28"/>
      </mc:Fallback>
    </mc:AlternateContent>
    <mc:AlternateContent xmlns:mc="http://schemas.openxmlformats.org/markup-compatibility/2006">
      <mc:Choice Requires="x14">
        <control shapeId="5175" r:id="rId59" name="onHold29">
          <controlPr autoLine="0" r:id="rId35">
            <anchor moveWithCells="1">
              <from>
                <xdr:col>36</xdr:col>
                <xdr:colOff>180975</xdr:colOff>
                <xdr:row>31</xdr:row>
                <xdr:rowOff>28575</xdr:rowOff>
              </from>
              <to>
                <xdr:col>36</xdr:col>
                <xdr:colOff>466725</xdr:colOff>
                <xdr:row>32</xdr:row>
                <xdr:rowOff>28575</xdr:rowOff>
              </to>
            </anchor>
          </controlPr>
        </control>
      </mc:Choice>
      <mc:Fallback>
        <control shapeId="5175" r:id="rId59" name="onHold29"/>
      </mc:Fallback>
    </mc:AlternateContent>
    <mc:AlternateContent xmlns:mc="http://schemas.openxmlformats.org/markup-compatibility/2006">
      <mc:Choice Requires="x14">
        <control shapeId="5176" r:id="rId60" name="onHold30">
          <controlPr autoLine="0" r:id="rId35">
            <anchor moveWithCells="1">
              <from>
                <xdr:col>36</xdr:col>
                <xdr:colOff>180975</xdr:colOff>
                <xdr:row>32</xdr:row>
                <xdr:rowOff>28575</xdr:rowOff>
              </from>
              <to>
                <xdr:col>36</xdr:col>
                <xdr:colOff>466725</xdr:colOff>
                <xdr:row>33</xdr:row>
                <xdr:rowOff>28575</xdr:rowOff>
              </to>
            </anchor>
          </controlPr>
        </control>
      </mc:Choice>
      <mc:Fallback>
        <control shapeId="5176" r:id="rId60" name="onHold30"/>
      </mc:Fallback>
    </mc:AlternateContent>
    <mc:AlternateContent xmlns:mc="http://schemas.openxmlformats.org/markup-compatibility/2006">
      <mc:Choice Requires="x14">
        <control shapeId="5177" r:id="rId61" name="onHold31">
          <controlPr autoLine="0" r:id="rId35">
            <anchor moveWithCells="1">
              <from>
                <xdr:col>36</xdr:col>
                <xdr:colOff>180975</xdr:colOff>
                <xdr:row>33</xdr:row>
                <xdr:rowOff>28575</xdr:rowOff>
              </from>
              <to>
                <xdr:col>36</xdr:col>
                <xdr:colOff>466725</xdr:colOff>
                <xdr:row>34</xdr:row>
                <xdr:rowOff>28575</xdr:rowOff>
              </to>
            </anchor>
          </controlPr>
        </control>
      </mc:Choice>
      <mc:Fallback>
        <control shapeId="5177" r:id="rId61" name="onHold31"/>
      </mc:Fallback>
    </mc:AlternateContent>
    <mc:AlternateContent xmlns:mc="http://schemas.openxmlformats.org/markup-compatibility/2006">
      <mc:Choice Requires="x14">
        <control shapeId="5178" r:id="rId62" name="onHold32">
          <controlPr autoLine="0" r:id="rId35">
            <anchor moveWithCells="1">
              <from>
                <xdr:col>36</xdr:col>
                <xdr:colOff>180975</xdr:colOff>
                <xdr:row>34</xdr:row>
                <xdr:rowOff>28575</xdr:rowOff>
              </from>
              <to>
                <xdr:col>36</xdr:col>
                <xdr:colOff>466725</xdr:colOff>
                <xdr:row>35</xdr:row>
                <xdr:rowOff>28575</xdr:rowOff>
              </to>
            </anchor>
          </controlPr>
        </control>
      </mc:Choice>
      <mc:Fallback>
        <control shapeId="5178" r:id="rId62" name="onHold32"/>
      </mc:Fallback>
    </mc:AlternateContent>
    <mc:AlternateContent xmlns:mc="http://schemas.openxmlformats.org/markup-compatibility/2006">
      <mc:Choice Requires="x14">
        <control shapeId="5179" r:id="rId63" name="onHold33">
          <controlPr autoLine="0" r:id="rId35">
            <anchor moveWithCells="1">
              <from>
                <xdr:col>36</xdr:col>
                <xdr:colOff>180975</xdr:colOff>
                <xdr:row>35</xdr:row>
                <xdr:rowOff>28575</xdr:rowOff>
              </from>
              <to>
                <xdr:col>36</xdr:col>
                <xdr:colOff>466725</xdr:colOff>
                <xdr:row>36</xdr:row>
                <xdr:rowOff>28575</xdr:rowOff>
              </to>
            </anchor>
          </controlPr>
        </control>
      </mc:Choice>
      <mc:Fallback>
        <control shapeId="5179" r:id="rId63" name="onHold33"/>
      </mc:Fallback>
    </mc:AlternateContent>
    <mc:AlternateContent xmlns:mc="http://schemas.openxmlformats.org/markup-compatibility/2006">
      <mc:Choice Requires="x14">
        <control shapeId="5180" r:id="rId64" name="onHold34">
          <controlPr autoLine="0" r:id="rId35">
            <anchor moveWithCells="1">
              <from>
                <xdr:col>36</xdr:col>
                <xdr:colOff>180975</xdr:colOff>
                <xdr:row>36</xdr:row>
                <xdr:rowOff>28575</xdr:rowOff>
              </from>
              <to>
                <xdr:col>36</xdr:col>
                <xdr:colOff>466725</xdr:colOff>
                <xdr:row>37</xdr:row>
                <xdr:rowOff>28575</xdr:rowOff>
              </to>
            </anchor>
          </controlPr>
        </control>
      </mc:Choice>
      <mc:Fallback>
        <control shapeId="5180" r:id="rId64" name="onHold34"/>
      </mc:Fallback>
    </mc:AlternateContent>
    <mc:AlternateContent xmlns:mc="http://schemas.openxmlformats.org/markup-compatibility/2006">
      <mc:Choice Requires="x14">
        <control shapeId="5181" r:id="rId65" name="onHold35">
          <controlPr autoLine="0" r:id="rId35">
            <anchor moveWithCells="1">
              <from>
                <xdr:col>36</xdr:col>
                <xdr:colOff>180975</xdr:colOff>
                <xdr:row>37</xdr:row>
                <xdr:rowOff>28575</xdr:rowOff>
              </from>
              <to>
                <xdr:col>36</xdr:col>
                <xdr:colOff>466725</xdr:colOff>
                <xdr:row>38</xdr:row>
                <xdr:rowOff>28575</xdr:rowOff>
              </to>
            </anchor>
          </controlPr>
        </control>
      </mc:Choice>
      <mc:Fallback>
        <control shapeId="5181" r:id="rId65" name="onHold35"/>
      </mc:Fallback>
    </mc:AlternateContent>
    <mc:AlternateContent xmlns:mc="http://schemas.openxmlformats.org/markup-compatibility/2006">
      <mc:Choice Requires="x14">
        <control shapeId="5182" r:id="rId66" name="onHold36">
          <controlPr autoLine="0" r:id="rId35">
            <anchor moveWithCells="1">
              <from>
                <xdr:col>36</xdr:col>
                <xdr:colOff>180975</xdr:colOff>
                <xdr:row>38</xdr:row>
                <xdr:rowOff>28575</xdr:rowOff>
              </from>
              <to>
                <xdr:col>36</xdr:col>
                <xdr:colOff>466725</xdr:colOff>
                <xdr:row>39</xdr:row>
                <xdr:rowOff>28575</xdr:rowOff>
              </to>
            </anchor>
          </controlPr>
        </control>
      </mc:Choice>
      <mc:Fallback>
        <control shapeId="5182" r:id="rId66" name="onHold36"/>
      </mc:Fallback>
    </mc:AlternateContent>
    <mc:AlternateContent xmlns:mc="http://schemas.openxmlformats.org/markup-compatibility/2006">
      <mc:Choice Requires="x14">
        <control shapeId="5183" r:id="rId67" name="onHold37">
          <controlPr autoLine="0" r:id="rId35">
            <anchor moveWithCells="1">
              <from>
                <xdr:col>36</xdr:col>
                <xdr:colOff>180975</xdr:colOff>
                <xdr:row>39</xdr:row>
                <xdr:rowOff>28575</xdr:rowOff>
              </from>
              <to>
                <xdr:col>36</xdr:col>
                <xdr:colOff>466725</xdr:colOff>
                <xdr:row>40</xdr:row>
                <xdr:rowOff>28575</xdr:rowOff>
              </to>
            </anchor>
          </controlPr>
        </control>
      </mc:Choice>
      <mc:Fallback>
        <control shapeId="5183" r:id="rId67" name="onHold37"/>
      </mc:Fallback>
    </mc:AlternateContent>
    <mc:AlternateContent xmlns:mc="http://schemas.openxmlformats.org/markup-compatibility/2006">
      <mc:Choice Requires="x14">
        <control shapeId="5184" r:id="rId68" name="onHold38">
          <controlPr autoLine="0" r:id="rId35">
            <anchor moveWithCells="1">
              <from>
                <xdr:col>36</xdr:col>
                <xdr:colOff>180975</xdr:colOff>
                <xdr:row>40</xdr:row>
                <xdr:rowOff>28575</xdr:rowOff>
              </from>
              <to>
                <xdr:col>36</xdr:col>
                <xdr:colOff>466725</xdr:colOff>
                <xdr:row>41</xdr:row>
                <xdr:rowOff>28575</xdr:rowOff>
              </to>
            </anchor>
          </controlPr>
        </control>
      </mc:Choice>
      <mc:Fallback>
        <control shapeId="5184" r:id="rId68" name="onHold38"/>
      </mc:Fallback>
    </mc:AlternateContent>
    <mc:AlternateContent xmlns:mc="http://schemas.openxmlformats.org/markup-compatibility/2006">
      <mc:Choice Requires="x14">
        <control shapeId="5185" r:id="rId69" name="onHold39">
          <controlPr autoLine="0" r:id="rId35">
            <anchor moveWithCells="1">
              <from>
                <xdr:col>36</xdr:col>
                <xdr:colOff>180975</xdr:colOff>
                <xdr:row>41</xdr:row>
                <xdr:rowOff>28575</xdr:rowOff>
              </from>
              <to>
                <xdr:col>36</xdr:col>
                <xdr:colOff>466725</xdr:colOff>
                <xdr:row>42</xdr:row>
                <xdr:rowOff>28575</xdr:rowOff>
              </to>
            </anchor>
          </controlPr>
        </control>
      </mc:Choice>
      <mc:Fallback>
        <control shapeId="5185" r:id="rId69" name="onHold39"/>
      </mc:Fallback>
    </mc:AlternateContent>
    <mc:AlternateContent xmlns:mc="http://schemas.openxmlformats.org/markup-compatibility/2006">
      <mc:Choice Requires="x14">
        <control shapeId="5186" r:id="rId70" name="onHold40">
          <controlPr autoLine="0" r:id="rId35">
            <anchor moveWithCells="1">
              <from>
                <xdr:col>36</xdr:col>
                <xdr:colOff>180975</xdr:colOff>
                <xdr:row>42</xdr:row>
                <xdr:rowOff>28575</xdr:rowOff>
              </from>
              <to>
                <xdr:col>36</xdr:col>
                <xdr:colOff>466725</xdr:colOff>
                <xdr:row>43</xdr:row>
                <xdr:rowOff>28575</xdr:rowOff>
              </to>
            </anchor>
          </controlPr>
        </control>
      </mc:Choice>
      <mc:Fallback>
        <control shapeId="5186" r:id="rId70" name="onHold40"/>
      </mc:Fallback>
    </mc:AlternateContent>
    <mc:AlternateContent xmlns:mc="http://schemas.openxmlformats.org/markup-compatibility/2006">
      <mc:Choice Requires="x14">
        <control shapeId="5187" r:id="rId71" name="onHold41">
          <controlPr autoLine="0" r:id="rId35">
            <anchor moveWithCells="1">
              <from>
                <xdr:col>36</xdr:col>
                <xdr:colOff>180975</xdr:colOff>
                <xdr:row>43</xdr:row>
                <xdr:rowOff>28575</xdr:rowOff>
              </from>
              <to>
                <xdr:col>36</xdr:col>
                <xdr:colOff>466725</xdr:colOff>
                <xdr:row>44</xdr:row>
                <xdr:rowOff>28575</xdr:rowOff>
              </to>
            </anchor>
          </controlPr>
        </control>
      </mc:Choice>
      <mc:Fallback>
        <control shapeId="5187" r:id="rId71" name="onHold41"/>
      </mc:Fallback>
    </mc:AlternateContent>
    <mc:AlternateContent xmlns:mc="http://schemas.openxmlformats.org/markup-compatibility/2006">
      <mc:Choice Requires="x14">
        <control shapeId="5188" r:id="rId72" name="onHold42">
          <controlPr autoLine="0" r:id="rId35">
            <anchor moveWithCells="1">
              <from>
                <xdr:col>36</xdr:col>
                <xdr:colOff>180975</xdr:colOff>
                <xdr:row>44</xdr:row>
                <xdr:rowOff>28575</xdr:rowOff>
              </from>
              <to>
                <xdr:col>36</xdr:col>
                <xdr:colOff>466725</xdr:colOff>
                <xdr:row>45</xdr:row>
                <xdr:rowOff>28575</xdr:rowOff>
              </to>
            </anchor>
          </controlPr>
        </control>
      </mc:Choice>
      <mc:Fallback>
        <control shapeId="5188" r:id="rId72" name="onHold42"/>
      </mc:Fallback>
    </mc:AlternateContent>
    <mc:AlternateContent xmlns:mc="http://schemas.openxmlformats.org/markup-compatibility/2006">
      <mc:Choice Requires="x14">
        <control shapeId="5189" r:id="rId73" name="onHold43">
          <controlPr autoLine="0" r:id="rId35">
            <anchor moveWithCells="1">
              <from>
                <xdr:col>36</xdr:col>
                <xdr:colOff>180975</xdr:colOff>
                <xdr:row>45</xdr:row>
                <xdr:rowOff>28575</xdr:rowOff>
              </from>
              <to>
                <xdr:col>36</xdr:col>
                <xdr:colOff>466725</xdr:colOff>
                <xdr:row>46</xdr:row>
                <xdr:rowOff>28575</xdr:rowOff>
              </to>
            </anchor>
          </controlPr>
        </control>
      </mc:Choice>
      <mc:Fallback>
        <control shapeId="5189" r:id="rId73" name="onHold43"/>
      </mc:Fallback>
    </mc:AlternateContent>
    <mc:AlternateContent xmlns:mc="http://schemas.openxmlformats.org/markup-compatibility/2006">
      <mc:Choice Requires="x14">
        <control shapeId="5190" r:id="rId74" name="onHold44">
          <controlPr autoLine="0" r:id="rId35">
            <anchor moveWithCells="1">
              <from>
                <xdr:col>36</xdr:col>
                <xdr:colOff>180975</xdr:colOff>
                <xdr:row>46</xdr:row>
                <xdr:rowOff>28575</xdr:rowOff>
              </from>
              <to>
                <xdr:col>36</xdr:col>
                <xdr:colOff>466725</xdr:colOff>
                <xdr:row>47</xdr:row>
                <xdr:rowOff>28575</xdr:rowOff>
              </to>
            </anchor>
          </controlPr>
        </control>
      </mc:Choice>
      <mc:Fallback>
        <control shapeId="5190" r:id="rId74" name="onHold44"/>
      </mc:Fallback>
    </mc:AlternateContent>
    <mc:AlternateContent xmlns:mc="http://schemas.openxmlformats.org/markup-compatibility/2006">
      <mc:Choice Requires="x14">
        <control shapeId="5191" r:id="rId75" name="CheckBox45">
          <controlPr autoLine="0" r:id="rId35">
            <anchor moveWithCells="1">
              <from>
                <xdr:col>36</xdr:col>
                <xdr:colOff>180975</xdr:colOff>
                <xdr:row>47</xdr:row>
                <xdr:rowOff>76200</xdr:rowOff>
              </from>
              <to>
                <xdr:col>36</xdr:col>
                <xdr:colOff>466725</xdr:colOff>
                <xdr:row>47</xdr:row>
                <xdr:rowOff>266700</xdr:rowOff>
              </to>
            </anchor>
          </controlPr>
        </control>
      </mc:Choice>
      <mc:Fallback>
        <control shapeId="5191" r:id="rId75" name="CheckBox45"/>
      </mc:Fallback>
    </mc:AlternateContent>
    <mc:AlternateContent xmlns:mc="http://schemas.openxmlformats.org/markup-compatibility/2006">
      <mc:Choice Requires="x14">
        <control shapeId="5192" r:id="rId76" name="onHold45">
          <controlPr autoLine="0" r:id="rId35">
            <anchor moveWithCells="1">
              <from>
                <xdr:col>36</xdr:col>
                <xdr:colOff>180975</xdr:colOff>
                <xdr:row>47</xdr:row>
                <xdr:rowOff>28575</xdr:rowOff>
              </from>
              <to>
                <xdr:col>36</xdr:col>
                <xdr:colOff>466725</xdr:colOff>
                <xdr:row>47</xdr:row>
                <xdr:rowOff>219075</xdr:rowOff>
              </to>
            </anchor>
          </controlPr>
        </control>
      </mc:Choice>
      <mc:Fallback>
        <control shapeId="5192" r:id="rId76" name="onHold45"/>
      </mc:Fallback>
    </mc:AlternateContent>
    <mc:AlternateContent xmlns:mc="http://schemas.openxmlformats.org/markup-compatibility/2006">
      <mc:Choice Requires="x14">
        <control shapeId="5193" r:id="rId77" name="onHold46">
          <controlPr autoLine="0" r:id="rId35">
            <anchor moveWithCells="1">
              <from>
                <xdr:col>36</xdr:col>
                <xdr:colOff>180975</xdr:colOff>
                <xdr:row>48</xdr:row>
                <xdr:rowOff>28575</xdr:rowOff>
              </from>
              <to>
                <xdr:col>36</xdr:col>
                <xdr:colOff>466725</xdr:colOff>
                <xdr:row>49</xdr:row>
                <xdr:rowOff>28575</xdr:rowOff>
              </to>
            </anchor>
          </controlPr>
        </control>
      </mc:Choice>
      <mc:Fallback>
        <control shapeId="5193" r:id="rId77" name="onHold46"/>
      </mc:Fallback>
    </mc:AlternateContent>
    <mc:AlternateContent xmlns:mc="http://schemas.openxmlformats.org/markup-compatibility/2006">
      <mc:Choice Requires="x14">
        <control shapeId="5194" r:id="rId78" name="onHold47">
          <controlPr autoLine="0" r:id="rId35">
            <anchor moveWithCells="1">
              <from>
                <xdr:col>36</xdr:col>
                <xdr:colOff>180975</xdr:colOff>
                <xdr:row>49</xdr:row>
                <xdr:rowOff>28575</xdr:rowOff>
              </from>
              <to>
                <xdr:col>36</xdr:col>
                <xdr:colOff>466725</xdr:colOff>
                <xdr:row>50</xdr:row>
                <xdr:rowOff>19050</xdr:rowOff>
              </to>
            </anchor>
          </controlPr>
        </control>
      </mc:Choice>
      <mc:Fallback>
        <control shapeId="5194" r:id="rId78" name="onHold47"/>
      </mc:Fallback>
    </mc:AlternateContent>
    <mc:AlternateContent xmlns:mc="http://schemas.openxmlformats.org/markup-compatibility/2006">
      <mc:Choice Requires="x14">
        <control shapeId="5195" r:id="rId79" name="onHold48">
          <controlPr autoLine="0" r:id="rId35">
            <anchor moveWithCells="1">
              <from>
                <xdr:col>36</xdr:col>
                <xdr:colOff>180975</xdr:colOff>
                <xdr:row>50</xdr:row>
                <xdr:rowOff>28575</xdr:rowOff>
              </from>
              <to>
                <xdr:col>36</xdr:col>
                <xdr:colOff>466725</xdr:colOff>
                <xdr:row>51</xdr:row>
                <xdr:rowOff>19050</xdr:rowOff>
              </to>
            </anchor>
          </controlPr>
        </control>
      </mc:Choice>
      <mc:Fallback>
        <control shapeId="5195" r:id="rId79" name="onHold48"/>
      </mc:Fallback>
    </mc:AlternateContent>
    <mc:AlternateContent xmlns:mc="http://schemas.openxmlformats.org/markup-compatibility/2006">
      <mc:Choice Requires="x14">
        <control shapeId="5196" r:id="rId80" name="onHold49">
          <controlPr autoLine="0" r:id="rId35">
            <anchor moveWithCells="1">
              <from>
                <xdr:col>36</xdr:col>
                <xdr:colOff>180975</xdr:colOff>
                <xdr:row>51</xdr:row>
                <xdr:rowOff>28575</xdr:rowOff>
              </from>
              <to>
                <xdr:col>36</xdr:col>
                <xdr:colOff>466725</xdr:colOff>
                <xdr:row>52</xdr:row>
                <xdr:rowOff>28575</xdr:rowOff>
              </to>
            </anchor>
          </controlPr>
        </control>
      </mc:Choice>
      <mc:Fallback>
        <control shapeId="5196" r:id="rId80" name="onHold49"/>
      </mc:Fallback>
    </mc:AlternateContent>
    <mc:AlternateContent xmlns:mc="http://schemas.openxmlformats.org/markup-compatibility/2006">
      <mc:Choice Requires="x14">
        <control shapeId="5197" r:id="rId81" name="onHold50">
          <controlPr autoLine="0" r:id="rId35">
            <anchor moveWithCells="1">
              <from>
                <xdr:col>36</xdr:col>
                <xdr:colOff>180975</xdr:colOff>
                <xdr:row>52</xdr:row>
                <xdr:rowOff>28575</xdr:rowOff>
              </from>
              <to>
                <xdr:col>36</xdr:col>
                <xdr:colOff>466725</xdr:colOff>
                <xdr:row>53</xdr:row>
                <xdr:rowOff>28575</xdr:rowOff>
              </to>
            </anchor>
          </controlPr>
        </control>
      </mc:Choice>
      <mc:Fallback>
        <control shapeId="5197" r:id="rId81" name="onHold50"/>
      </mc:Fallback>
    </mc:AlternateContent>
    <mc:AlternateContent xmlns:mc="http://schemas.openxmlformats.org/markup-compatibility/2006">
      <mc:Choice Requires="x14">
        <control shapeId="5198" r:id="rId82" name="CheckBox52">
          <controlPr autoLine="0" r:id="rId35">
            <anchor moveWithCells="1">
              <from>
                <xdr:col>36</xdr:col>
                <xdr:colOff>180975</xdr:colOff>
                <xdr:row>53</xdr:row>
                <xdr:rowOff>76200</xdr:rowOff>
              </from>
              <to>
                <xdr:col>36</xdr:col>
                <xdr:colOff>466725</xdr:colOff>
                <xdr:row>53</xdr:row>
                <xdr:rowOff>266700</xdr:rowOff>
              </to>
            </anchor>
          </controlPr>
        </control>
      </mc:Choice>
      <mc:Fallback>
        <control shapeId="5198" r:id="rId82" name="CheckBox52"/>
      </mc:Fallback>
    </mc:AlternateContent>
    <mc:AlternateContent xmlns:mc="http://schemas.openxmlformats.org/markup-compatibility/2006">
      <mc:Choice Requires="x14">
        <control shapeId="5199" r:id="rId83" name="CheckBox53">
          <controlPr autoLine="0" r:id="rId35">
            <anchor moveWithCells="1">
              <from>
                <xdr:col>36</xdr:col>
                <xdr:colOff>180975</xdr:colOff>
                <xdr:row>53</xdr:row>
                <xdr:rowOff>76200</xdr:rowOff>
              </from>
              <to>
                <xdr:col>36</xdr:col>
                <xdr:colOff>466725</xdr:colOff>
                <xdr:row>53</xdr:row>
                <xdr:rowOff>266700</xdr:rowOff>
              </to>
            </anchor>
          </controlPr>
        </control>
      </mc:Choice>
      <mc:Fallback>
        <control shapeId="5199" r:id="rId83" name="CheckBox53"/>
      </mc:Fallback>
    </mc:AlternateContent>
    <mc:AlternateContent xmlns:mc="http://schemas.openxmlformats.org/markup-compatibility/2006">
      <mc:Choice Requires="x14">
        <control shapeId="5200" r:id="rId84" name="onHold51">
          <controlPr autoLine="0" r:id="rId35">
            <anchor moveWithCells="1">
              <from>
                <xdr:col>36</xdr:col>
                <xdr:colOff>180975</xdr:colOff>
                <xdr:row>53</xdr:row>
                <xdr:rowOff>28575</xdr:rowOff>
              </from>
              <to>
                <xdr:col>36</xdr:col>
                <xdr:colOff>466725</xdr:colOff>
                <xdr:row>53</xdr:row>
                <xdr:rowOff>219075</xdr:rowOff>
              </to>
            </anchor>
          </controlPr>
        </control>
      </mc:Choice>
      <mc:Fallback>
        <control shapeId="5200" r:id="rId84" name="onHold51"/>
      </mc:Fallback>
    </mc:AlternateContent>
    <mc:AlternateContent xmlns:mc="http://schemas.openxmlformats.org/markup-compatibility/2006">
      <mc:Choice Requires="x14">
        <control shapeId="5201" r:id="rId85" name="onHold52">
          <controlPr autoLine="0" r:id="rId35">
            <anchor moveWithCells="1">
              <from>
                <xdr:col>36</xdr:col>
                <xdr:colOff>180975</xdr:colOff>
                <xdr:row>54</xdr:row>
                <xdr:rowOff>28575</xdr:rowOff>
              </from>
              <to>
                <xdr:col>36</xdr:col>
                <xdr:colOff>466725</xdr:colOff>
                <xdr:row>55</xdr:row>
                <xdr:rowOff>28575</xdr:rowOff>
              </to>
            </anchor>
          </controlPr>
        </control>
      </mc:Choice>
      <mc:Fallback>
        <control shapeId="5201" r:id="rId85" name="onHold52"/>
      </mc:Fallback>
    </mc:AlternateContent>
    <mc:AlternateContent xmlns:mc="http://schemas.openxmlformats.org/markup-compatibility/2006">
      <mc:Choice Requires="x14">
        <control shapeId="5202" r:id="rId86" name="onHold53">
          <controlPr autoLine="0" r:id="rId35">
            <anchor moveWithCells="1">
              <from>
                <xdr:col>36</xdr:col>
                <xdr:colOff>180975</xdr:colOff>
                <xdr:row>55</xdr:row>
                <xdr:rowOff>28575</xdr:rowOff>
              </from>
              <to>
                <xdr:col>36</xdr:col>
                <xdr:colOff>466725</xdr:colOff>
                <xdr:row>56</xdr:row>
                <xdr:rowOff>28575</xdr:rowOff>
              </to>
            </anchor>
          </controlPr>
        </control>
      </mc:Choice>
      <mc:Fallback>
        <control shapeId="5202" r:id="rId86" name="onHold53"/>
      </mc:Fallback>
    </mc:AlternateContent>
    <mc:AlternateContent xmlns:mc="http://schemas.openxmlformats.org/markup-compatibility/2006">
      <mc:Choice Requires="x14">
        <control shapeId="5203" r:id="rId87" name="onHold54">
          <controlPr autoLine="0" r:id="rId35">
            <anchor moveWithCells="1">
              <from>
                <xdr:col>36</xdr:col>
                <xdr:colOff>180975</xdr:colOff>
                <xdr:row>56</xdr:row>
                <xdr:rowOff>28575</xdr:rowOff>
              </from>
              <to>
                <xdr:col>36</xdr:col>
                <xdr:colOff>466725</xdr:colOff>
                <xdr:row>56</xdr:row>
                <xdr:rowOff>219075</xdr:rowOff>
              </to>
            </anchor>
          </controlPr>
        </control>
      </mc:Choice>
      <mc:Fallback>
        <control shapeId="5203" r:id="rId87" name="onHold54"/>
      </mc:Fallback>
    </mc:AlternateContent>
    <mc:AlternateContent xmlns:mc="http://schemas.openxmlformats.org/markup-compatibility/2006">
      <mc:Choice Requires="x14">
        <control shapeId="5206" r:id="rId88" name="CheckBox1">
          <controlPr autoLine="0" r:id="rId33">
            <anchor moveWithCells="1">
              <from>
                <xdr:col>36</xdr:col>
                <xdr:colOff>180975</xdr:colOff>
                <xdr:row>7</xdr:row>
                <xdr:rowOff>47625</xdr:rowOff>
              </from>
              <to>
                <xdr:col>36</xdr:col>
                <xdr:colOff>466725</xdr:colOff>
                <xdr:row>8</xdr:row>
                <xdr:rowOff>28575</xdr:rowOff>
              </to>
            </anchor>
          </controlPr>
        </control>
      </mc:Choice>
      <mc:Fallback>
        <control shapeId="5206" r:id="rId88" name="CheckBox1"/>
      </mc:Fallback>
    </mc:AlternateContent>
    <mc:AlternateContent xmlns:mc="http://schemas.openxmlformats.org/markup-compatibility/2006">
      <mc:Choice Requires="x14">
        <control shapeId="5207" r:id="rId89" name="CheckBox2">
          <controlPr autoLine="0" r:id="rId35">
            <anchor moveWithCells="1">
              <from>
                <xdr:col>36</xdr:col>
                <xdr:colOff>180975</xdr:colOff>
                <xdr:row>8</xdr:row>
                <xdr:rowOff>38100</xdr:rowOff>
              </from>
              <to>
                <xdr:col>36</xdr:col>
                <xdr:colOff>466725</xdr:colOff>
                <xdr:row>9</xdr:row>
                <xdr:rowOff>38100</xdr:rowOff>
              </to>
            </anchor>
          </controlPr>
        </control>
      </mc:Choice>
      <mc:Fallback>
        <control shapeId="5207" r:id="rId89" name="CheckBox2"/>
      </mc:Fallback>
    </mc:AlternateContent>
    <mc:AlternateContent xmlns:mc="http://schemas.openxmlformats.org/markup-compatibility/2006">
      <mc:Choice Requires="x14">
        <control shapeId="5208" r:id="rId90" name="CheckBox3">
          <controlPr autoLine="0" r:id="rId33">
            <anchor moveWithCells="1">
              <from>
                <xdr:col>36</xdr:col>
                <xdr:colOff>180975</xdr:colOff>
                <xdr:row>8</xdr:row>
                <xdr:rowOff>47625</xdr:rowOff>
              </from>
              <to>
                <xdr:col>36</xdr:col>
                <xdr:colOff>466725</xdr:colOff>
                <xdr:row>9</xdr:row>
                <xdr:rowOff>38100</xdr:rowOff>
              </to>
            </anchor>
          </controlPr>
        </control>
      </mc:Choice>
      <mc:Fallback>
        <control shapeId="5208" r:id="rId90" name="CheckBox3"/>
      </mc:Fallback>
    </mc:AlternateContent>
    <mc:AlternateContent xmlns:mc="http://schemas.openxmlformats.org/markup-compatibility/2006">
      <mc:Choice Requires="x14">
        <control shapeId="5209" r:id="rId91" name="CheckBox4">
          <controlPr autoLine="0" r:id="rId35">
            <anchor moveWithCells="1">
              <from>
                <xdr:col>36</xdr:col>
                <xdr:colOff>180975</xdr:colOff>
                <xdr:row>9</xdr:row>
                <xdr:rowOff>38100</xdr:rowOff>
              </from>
              <to>
                <xdr:col>36</xdr:col>
                <xdr:colOff>466725</xdr:colOff>
                <xdr:row>10</xdr:row>
                <xdr:rowOff>9525</xdr:rowOff>
              </to>
            </anchor>
          </controlPr>
        </control>
      </mc:Choice>
      <mc:Fallback>
        <control shapeId="5209" r:id="rId91" name="CheckBox4"/>
      </mc:Fallback>
    </mc:AlternateContent>
    <mc:AlternateContent xmlns:mc="http://schemas.openxmlformats.org/markup-compatibility/2006">
      <mc:Choice Requires="x14">
        <control shapeId="5210" r:id="rId92" name="CheckBox5">
          <controlPr autoLine="0" r:id="rId33">
            <anchor moveWithCells="1">
              <from>
                <xdr:col>36</xdr:col>
                <xdr:colOff>180975</xdr:colOff>
                <xdr:row>9</xdr:row>
                <xdr:rowOff>47625</xdr:rowOff>
              </from>
              <to>
                <xdr:col>36</xdr:col>
                <xdr:colOff>466725</xdr:colOff>
                <xdr:row>10</xdr:row>
                <xdr:rowOff>9525</xdr:rowOff>
              </to>
            </anchor>
          </controlPr>
        </control>
      </mc:Choice>
      <mc:Fallback>
        <control shapeId="5210" r:id="rId92" name="CheckBox5"/>
      </mc:Fallback>
    </mc:AlternateContent>
    <mc:AlternateContent xmlns:mc="http://schemas.openxmlformats.org/markup-compatibility/2006">
      <mc:Choice Requires="x14">
        <control shapeId="5211" r:id="rId93" name="CheckBox6">
          <controlPr autoLine="0" r:id="rId33">
            <anchor moveWithCells="1">
              <from>
                <xdr:col>36</xdr:col>
                <xdr:colOff>180975</xdr:colOff>
                <xdr:row>9</xdr:row>
                <xdr:rowOff>47625</xdr:rowOff>
              </from>
              <to>
                <xdr:col>36</xdr:col>
                <xdr:colOff>466725</xdr:colOff>
                <xdr:row>10</xdr:row>
                <xdr:rowOff>9525</xdr:rowOff>
              </to>
            </anchor>
          </controlPr>
        </control>
      </mc:Choice>
      <mc:Fallback>
        <control shapeId="5211" r:id="rId93" name="CheckBox6"/>
      </mc:Fallback>
    </mc:AlternateContent>
    <mc:AlternateContent xmlns:mc="http://schemas.openxmlformats.org/markup-compatibility/2006">
      <mc:Choice Requires="x14">
        <control shapeId="5212" r:id="rId94" name="CheckBox7">
          <controlPr autoLine="0" r:id="rId35">
            <anchor moveWithCells="1">
              <from>
                <xdr:col>36</xdr:col>
                <xdr:colOff>180975</xdr:colOff>
                <xdr:row>10</xdr:row>
                <xdr:rowOff>38100</xdr:rowOff>
              </from>
              <to>
                <xdr:col>36</xdr:col>
                <xdr:colOff>466725</xdr:colOff>
                <xdr:row>11</xdr:row>
                <xdr:rowOff>0</xdr:rowOff>
              </to>
            </anchor>
          </controlPr>
        </control>
      </mc:Choice>
      <mc:Fallback>
        <control shapeId="5212" r:id="rId94" name="CheckBox7"/>
      </mc:Fallback>
    </mc:AlternateContent>
    <mc:AlternateContent xmlns:mc="http://schemas.openxmlformats.org/markup-compatibility/2006">
      <mc:Choice Requires="x14">
        <control shapeId="5213" r:id="rId95" name="CheckBox8">
          <controlPr autoLine="0" r:id="rId33">
            <anchor moveWithCells="1">
              <from>
                <xdr:col>36</xdr:col>
                <xdr:colOff>180975</xdr:colOff>
                <xdr:row>10</xdr:row>
                <xdr:rowOff>47625</xdr:rowOff>
              </from>
              <to>
                <xdr:col>36</xdr:col>
                <xdr:colOff>466725</xdr:colOff>
                <xdr:row>11</xdr:row>
                <xdr:rowOff>0</xdr:rowOff>
              </to>
            </anchor>
          </controlPr>
        </control>
      </mc:Choice>
      <mc:Fallback>
        <control shapeId="5213" r:id="rId95" name="CheckBox8"/>
      </mc:Fallback>
    </mc:AlternateContent>
    <mc:AlternateContent xmlns:mc="http://schemas.openxmlformats.org/markup-compatibility/2006">
      <mc:Choice Requires="x14">
        <control shapeId="5214" r:id="rId96" name="CheckBox9">
          <controlPr autoLine="0" r:id="rId33">
            <anchor moveWithCells="1">
              <from>
                <xdr:col>36</xdr:col>
                <xdr:colOff>180975</xdr:colOff>
                <xdr:row>10</xdr:row>
                <xdr:rowOff>47625</xdr:rowOff>
              </from>
              <to>
                <xdr:col>36</xdr:col>
                <xdr:colOff>466725</xdr:colOff>
                <xdr:row>11</xdr:row>
                <xdr:rowOff>0</xdr:rowOff>
              </to>
            </anchor>
          </controlPr>
        </control>
      </mc:Choice>
      <mc:Fallback>
        <control shapeId="5214" r:id="rId96" name="CheckBox9"/>
      </mc:Fallback>
    </mc:AlternateContent>
    <mc:AlternateContent xmlns:mc="http://schemas.openxmlformats.org/markup-compatibility/2006">
      <mc:Choice Requires="x14">
        <control shapeId="5215" r:id="rId97" name="CheckBox10">
          <controlPr autoLine="0" r:id="rId35">
            <anchor moveWithCells="1">
              <from>
                <xdr:col>36</xdr:col>
                <xdr:colOff>180975</xdr:colOff>
                <xdr:row>11</xdr:row>
                <xdr:rowOff>38100</xdr:rowOff>
              </from>
              <to>
                <xdr:col>36</xdr:col>
                <xdr:colOff>466725</xdr:colOff>
                <xdr:row>12</xdr:row>
                <xdr:rowOff>19050</xdr:rowOff>
              </to>
            </anchor>
          </controlPr>
        </control>
      </mc:Choice>
      <mc:Fallback>
        <control shapeId="5215" r:id="rId97" name="CheckBox10"/>
      </mc:Fallback>
    </mc:AlternateContent>
    <mc:AlternateContent xmlns:mc="http://schemas.openxmlformats.org/markup-compatibility/2006">
      <mc:Choice Requires="x14">
        <control shapeId="5216" r:id="rId98" name="CheckBox11">
          <controlPr autoLine="0" r:id="rId33">
            <anchor moveWithCells="1">
              <from>
                <xdr:col>36</xdr:col>
                <xdr:colOff>180975</xdr:colOff>
                <xdr:row>11</xdr:row>
                <xdr:rowOff>47625</xdr:rowOff>
              </from>
              <to>
                <xdr:col>36</xdr:col>
                <xdr:colOff>466725</xdr:colOff>
                <xdr:row>12</xdr:row>
                <xdr:rowOff>19050</xdr:rowOff>
              </to>
            </anchor>
          </controlPr>
        </control>
      </mc:Choice>
      <mc:Fallback>
        <control shapeId="5216" r:id="rId98" name="CheckBox11"/>
      </mc:Fallback>
    </mc:AlternateContent>
    <mc:AlternateContent xmlns:mc="http://schemas.openxmlformats.org/markup-compatibility/2006">
      <mc:Choice Requires="x14">
        <control shapeId="5217" r:id="rId99" name="CheckBox12">
          <controlPr autoLine="0" r:id="rId33">
            <anchor moveWithCells="1">
              <from>
                <xdr:col>36</xdr:col>
                <xdr:colOff>180975</xdr:colOff>
                <xdr:row>11</xdr:row>
                <xdr:rowOff>47625</xdr:rowOff>
              </from>
              <to>
                <xdr:col>36</xdr:col>
                <xdr:colOff>466725</xdr:colOff>
                <xdr:row>12</xdr:row>
                <xdr:rowOff>19050</xdr:rowOff>
              </to>
            </anchor>
          </controlPr>
        </control>
      </mc:Choice>
      <mc:Fallback>
        <control shapeId="5217" r:id="rId99" name="CheckBox12"/>
      </mc:Fallback>
    </mc:AlternateContent>
    <mc:AlternateContent xmlns:mc="http://schemas.openxmlformats.org/markup-compatibility/2006">
      <mc:Choice Requires="x14">
        <control shapeId="5218" r:id="rId100" name="CheckBox13">
          <controlPr autoLine="0" r:id="rId35">
            <anchor moveWithCells="1">
              <from>
                <xdr:col>36</xdr:col>
                <xdr:colOff>180975</xdr:colOff>
                <xdr:row>12</xdr:row>
                <xdr:rowOff>38100</xdr:rowOff>
              </from>
              <to>
                <xdr:col>36</xdr:col>
                <xdr:colOff>466725</xdr:colOff>
                <xdr:row>13</xdr:row>
                <xdr:rowOff>0</xdr:rowOff>
              </to>
            </anchor>
          </controlPr>
        </control>
      </mc:Choice>
      <mc:Fallback>
        <control shapeId="5218" r:id="rId100" name="CheckBox13"/>
      </mc:Fallback>
    </mc:AlternateContent>
    <mc:AlternateContent xmlns:mc="http://schemas.openxmlformats.org/markup-compatibility/2006">
      <mc:Choice Requires="x14">
        <control shapeId="5219" r:id="rId101" name="CheckBox14">
          <controlPr autoLine="0" r:id="rId33">
            <anchor moveWithCells="1">
              <from>
                <xdr:col>36</xdr:col>
                <xdr:colOff>180975</xdr:colOff>
                <xdr:row>12</xdr:row>
                <xdr:rowOff>47625</xdr:rowOff>
              </from>
              <to>
                <xdr:col>36</xdr:col>
                <xdr:colOff>466725</xdr:colOff>
                <xdr:row>13</xdr:row>
                <xdr:rowOff>0</xdr:rowOff>
              </to>
            </anchor>
          </controlPr>
        </control>
      </mc:Choice>
      <mc:Fallback>
        <control shapeId="5219" r:id="rId101" name="CheckBox14"/>
      </mc:Fallback>
    </mc:AlternateContent>
    <mc:AlternateContent xmlns:mc="http://schemas.openxmlformats.org/markup-compatibility/2006">
      <mc:Choice Requires="x14">
        <control shapeId="5220" r:id="rId102" name="CheckBox15">
          <controlPr autoLine="0" r:id="rId33">
            <anchor moveWithCells="1">
              <from>
                <xdr:col>36</xdr:col>
                <xdr:colOff>180975</xdr:colOff>
                <xdr:row>12</xdr:row>
                <xdr:rowOff>47625</xdr:rowOff>
              </from>
              <to>
                <xdr:col>36</xdr:col>
                <xdr:colOff>466725</xdr:colOff>
                <xdr:row>13</xdr:row>
                <xdr:rowOff>0</xdr:rowOff>
              </to>
            </anchor>
          </controlPr>
        </control>
      </mc:Choice>
      <mc:Fallback>
        <control shapeId="5220" r:id="rId102" name="CheckBox15"/>
      </mc:Fallback>
    </mc:AlternateContent>
    <mc:AlternateContent xmlns:mc="http://schemas.openxmlformats.org/markup-compatibility/2006">
      <mc:Choice Requires="x14">
        <control shapeId="5221" r:id="rId103" name="CheckBox16">
          <controlPr autoLine="0" r:id="rId35">
            <anchor moveWithCells="1">
              <from>
                <xdr:col>36</xdr:col>
                <xdr:colOff>180975</xdr:colOff>
                <xdr:row>13</xdr:row>
                <xdr:rowOff>38100</xdr:rowOff>
              </from>
              <to>
                <xdr:col>36</xdr:col>
                <xdr:colOff>466725</xdr:colOff>
                <xdr:row>14</xdr:row>
                <xdr:rowOff>38100</xdr:rowOff>
              </to>
            </anchor>
          </controlPr>
        </control>
      </mc:Choice>
      <mc:Fallback>
        <control shapeId="5221" r:id="rId103" name="CheckBox16"/>
      </mc:Fallback>
    </mc:AlternateContent>
    <mc:AlternateContent xmlns:mc="http://schemas.openxmlformats.org/markup-compatibility/2006">
      <mc:Choice Requires="x14">
        <control shapeId="5222" r:id="rId104" name="CheckBox17">
          <controlPr autoLine="0" r:id="rId33">
            <anchor moveWithCells="1">
              <from>
                <xdr:col>36</xdr:col>
                <xdr:colOff>180975</xdr:colOff>
                <xdr:row>13</xdr:row>
                <xdr:rowOff>47625</xdr:rowOff>
              </from>
              <to>
                <xdr:col>36</xdr:col>
                <xdr:colOff>466725</xdr:colOff>
                <xdr:row>14</xdr:row>
                <xdr:rowOff>38100</xdr:rowOff>
              </to>
            </anchor>
          </controlPr>
        </control>
      </mc:Choice>
      <mc:Fallback>
        <control shapeId="5222" r:id="rId104" name="CheckBox17"/>
      </mc:Fallback>
    </mc:AlternateContent>
    <mc:AlternateContent xmlns:mc="http://schemas.openxmlformats.org/markup-compatibility/2006">
      <mc:Choice Requires="x14">
        <control shapeId="5223" r:id="rId105" name="CheckBox18">
          <controlPr autoLine="0" r:id="rId33">
            <anchor moveWithCells="1">
              <from>
                <xdr:col>36</xdr:col>
                <xdr:colOff>180975</xdr:colOff>
                <xdr:row>13</xdr:row>
                <xdr:rowOff>47625</xdr:rowOff>
              </from>
              <to>
                <xdr:col>36</xdr:col>
                <xdr:colOff>466725</xdr:colOff>
                <xdr:row>14</xdr:row>
                <xdr:rowOff>38100</xdr:rowOff>
              </to>
            </anchor>
          </controlPr>
        </control>
      </mc:Choice>
      <mc:Fallback>
        <control shapeId="5223" r:id="rId105" name="CheckBox18"/>
      </mc:Fallback>
    </mc:AlternateContent>
    <mc:AlternateContent xmlns:mc="http://schemas.openxmlformats.org/markup-compatibility/2006">
      <mc:Choice Requires="x14">
        <control shapeId="5224" r:id="rId106" name="CheckBox19">
          <controlPr autoLine="0" r:id="rId35">
            <anchor moveWithCells="1">
              <from>
                <xdr:col>36</xdr:col>
                <xdr:colOff>180975</xdr:colOff>
                <xdr:row>14</xdr:row>
                <xdr:rowOff>38100</xdr:rowOff>
              </from>
              <to>
                <xdr:col>36</xdr:col>
                <xdr:colOff>466725</xdr:colOff>
                <xdr:row>15</xdr:row>
                <xdr:rowOff>38100</xdr:rowOff>
              </to>
            </anchor>
          </controlPr>
        </control>
      </mc:Choice>
      <mc:Fallback>
        <control shapeId="5224" r:id="rId106" name="CheckBox19"/>
      </mc:Fallback>
    </mc:AlternateContent>
    <mc:AlternateContent xmlns:mc="http://schemas.openxmlformats.org/markup-compatibility/2006">
      <mc:Choice Requires="x14">
        <control shapeId="5225" r:id="rId107" name="CheckBox20">
          <controlPr autoLine="0" r:id="rId33">
            <anchor moveWithCells="1">
              <from>
                <xdr:col>36</xdr:col>
                <xdr:colOff>180975</xdr:colOff>
                <xdr:row>14</xdr:row>
                <xdr:rowOff>47625</xdr:rowOff>
              </from>
              <to>
                <xdr:col>36</xdr:col>
                <xdr:colOff>466725</xdr:colOff>
                <xdr:row>15</xdr:row>
                <xdr:rowOff>38100</xdr:rowOff>
              </to>
            </anchor>
          </controlPr>
        </control>
      </mc:Choice>
      <mc:Fallback>
        <control shapeId="5225" r:id="rId107" name="CheckBox20"/>
      </mc:Fallback>
    </mc:AlternateContent>
    <mc:AlternateContent xmlns:mc="http://schemas.openxmlformats.org/markup-compatibility/2006">
      <mc:Choice Requires="x14">
        <control shapeId="5226" r:id="rId108" name="CheckBox21">
          <controlPr autoLine="0" r:id="rId33">
            <anchor moveWithCells="1">
              <from>
                <xdr:col>36</xdr:col>
                <xdr:colOff>180975</xdr:colOff>
                <xdr:row>14</xdr:row>
                <xdr:rowOff>47625</xdr:rowOff>
              </from>
              <to>
                <xdr:col>36</xdr:col>
                <xdr:colOff>466725</xdr:colOff>
                <xdr:row>15</xdr:row>
                <xdr:rowOff>38100</xdr:rowOff>
              </to>
            </anchor>
          </controlPr>
        </control>
      </mc:Choice>
      <mc:Fallback>
        <control shapeId="5226" r:id="rId108" name="CheckBox21"/>
      </mc:Fallback>
    </mc:AlternateContent>
    <mc:AlternateContent xmlns:mc="http://schemas.openxmlformats.org/markup-compatibility/2006">
      <mc:Choice Requires="x14">
        <control shapeId="5227" r:id="rId109" name="CheckBox22">
          <controlPr autoLine="0" r:id="rId35">
            <anchor moveWithCells="1">
              <from>
                <xdr:col>36</xdr:col>
                <xdr:colOff>180975</xdr:colOff>
                <xdr:row>15</xdr:row>
                <xdr:rowOff>38100</xdr:rowOff>
              </from>
              <to>
                <xdr:col>36</xdr:col>
                <xdr:colOff>466725</xdr:colOff>
                <xdr:row>16</xdr:row>
                <xdr:rowOff>28575</xdr:rowOff>
              </to>
            </anchor>
          </controlPr>
        </control>
      </mc:Choice>
      <mc:Fallback>
        <control shapeId="5227" r:id="rId109" name="CheckBox22"/>
      </mc:Fallback>
    </mc:AlternateContent>
    <mc:AlternateContent xmlns:mc="http://schemas.openxmlformats.org/markup-compatibility/2006">
      <mc:Choice Requires="x14">
        <control shapeId="5228" r:id="rId110" name="CheckBox23">
          <controlPr autoLine="0" r:id="rId33">
            <anchor moveWithCells="1">
              <from>
                <xdr:col>36</xdr:col>
                <xdr:colOff>180975</xdr:colOff>
                <xdr:row>15</xdr:row>
                <xdr:rowOff>47625</xdr:rowOff>
              </from>
              <to>
                <xdr:col>36</xdr:col>
                <xdr:colOff>466725</xdr:colOff>
                <xdr:row>16</xdr:row>
                <xdr:rowOff>28575</xdr:rowOff>
              </to>
            </anchor>
          </controlPr>
        </control>
      </mc:Choice>
      <mc:Fallback>
        <control shapeId="5228" r:id="rId110" name="CheckBox23"/>
      </mc:Fallback>
    </mc:AlternateContent>
    <mc:AlternateContent xmlns:mc="http://schemas.openxmlformats.org/markup-compatibility/2006">
      <mc:Choice Requires="x14">
        <control shapeId="5229" r:id="rId111" name="CheckBox24">
          <controlPr autoLine="0" r:id="rId33">
            <anchor moveWithCells="1">
              <from>
                <xdr:col>36</xdr:col>
                <xdr:colOff>180975</xdr:colOff>
                <xdr:row>15</xdr:row>
                <xdr:rowOff>47625</xdr:rowOff>
              </from>
              <to>
                <xdr:col>36</xdr:col>
                <xdr:colOff>466725</xdr:colOff>
                <xdr:row>16</xdr:row>
                <xdr:rowOff>28575</xdr:rowOff>
              </to>
            </anchor>
          </controlPr>
        </control>
      </mc:Choice>
      <mc:Fallback>
        <control shapeId="5229" r:id="rId111" name="CheckBox24"/>
      </mc:Fallback>
    </mc:AlternateContent>
    <mc:AlternateContent xmlns:mc="http://schemas.openxmlformats.org/markup-compatibility/2006">
      <mc:Choice Requires="x14">
        <control shapeId="5230" r:id="rId112" name="CheckBox25">
          <controlPr autoLine="0" r:id="rId35">
            <anchor moveWithCells="1">
              <from>
                <xdr:col>36</xdr:col>
                <xdr:colOff>180975</xdr:colOff>
                <xdr:row>16</xdr:row>
                <xdr:rowOff>38100</xdr:rowOff>
              </from>
              <to>
                <xdr:col>36</xdr:col>
                <xdr:colOff>466725</xdr:colOff>
                <xdr:row>17</xdr:row>
                <xdr:rowOff>19050</xdr:rowOff>
              </to>
            </anchor>
          </controlPr>
        </control>
      </mc:Choice>
      <mc:Fallback>
        <control shapeId="5230" r:id="rId112" name="CheckBox25"/>
      </mc:Fallback>
    </mc:AlternateContent>
    <mc:AlternateContent xmlns:mc="http://schemas.openxmlformats.org/markup-compatibility/2006">
      <mc:Choice Requires="x14">
        <control shapeId="5231" r:id="rId113" name="CheckBox26">
          <controlPr autoLine="0" r:id="rId33">
            <anchor moveWithCells="1">
              <from>
                <xdr:col>36</xdr:col>
                <xdr:colOff>180975</xdr:colOff>
                <xdr:row>16</xdr:row>
                <xdr:rowOff>47625</xdr:rowOff>
              </from>
              <to>
                <xdr:col>36</xdr:col>
                <xdr:colOff>466725</xdr:colOff>
                <xdr:row>17</xdr:row>
                <xdr:rowOff>19050</xdr:rowOff>
              </to>
            </anchor>
          </controlPr>
        </control>
      </mc:Choice>
      <mc:Fallback>
        <control shapeId="5231" r:id="rId113" name="CheckBox26"/>
      </mc:Fallback>
    </mc:AlternateContent>
    <mc:AlternateContent xmlns:mc="http://schemas.openxmlformats.org/markup-compatibility/2006">
      <mc:Choice Requires="x14">
        <control shapeId="5232" r:id="rId114" name="CheckBox27">
          <controlPr autoLine="0" r:id="rId33">
            <anchor moveWithCells="1">
              <from>
                <xdr:col>36</xdr:col>
                <xdr:colOff>180975</xdr:colOff>
                <xdr:row>16</xdr:row>
                <xdr:rowOff>47625</xdr:rowOff>
              </from>
              <to>
                <xdr:col>36</xdr:col>
                <xdr:colOff>466725</xdr:colOff>
                <xdr:row>17</xdr:row>
                <xdr:rowOff>19050</xdr:rowOff>
              </to>
            </anchor>
          </controlPr>
        </control>
      </mc:Choice>
      <mc:Fallback>
        <control shapeId="5232" r:id="rId114" name="CheckBox27"/>
      </mc:Fallback>
    </mc:AlternateContent>
    <mc:AlternateContent xmlns:mc="http://schemas.openxmlformats.org/markup-compatibility/2006">
      <mc:Choice Requires="x14">
        <control shapeId="5233" r:id="rId115" name="CheckBox28">
          <controlPr autoLine="0" r:id="rId35">
            <anchor moveWithCells="1">
              <from>
                <xdr:col>36</xdr:col>
                <xdr:colOff>180975</xdr:colOff>
                <xdr:row>17</xdr:row>
                <xdr:rowOff>38100</xdr:rowOff>
              </from>
              <to>
                <xdr:col>36</xdr:col>
                <xdr:colOff>466725</xdr:colOff>
                <xdr:row>18</xdr:row>
                <xdr:rowOff>28575</xdr:rowOff>
              </to>
            </anchor>
          </controlPr>
        </control>
      </mc:Choice>
      <mc:Fallback>
        <control shapeId="5233" r:id="rId115" name="CheckBox28"/>
      </mc:Fallback>
    </mc:AlternateContent>
    <mc:AlternateContent xmlns:mc="http://schemas.openxmlformats.org/markup-compatibility/2006">
      <mc:Choice Requires="x14">
        <control shapeId="5234" r:id="rId116" name="CheckBox29">
          <controlPr autoLine="0" r:id="rId33">
            <anchor moveWithCells="1">
              <from>
                <xdr:col>36</xdr:col>
                <xdr:colOff>180975</xdr:colOff>
                <xdr:row>17</xdr:row>
                <xdr:rowOff>47625</xdr:rowOff>
              </from>
              <to>
                <xdr:col>36</xdr:col>
                <xdr:colOff>466725</xdr:colOff>
                <xdr:row>18</xdr:row>
                <xdr:rowOff>28575</xdr:rowOff>
              </to>
            </anchor>
          </controlPr>
        </control>
      </mc:Choice>
      <mc:Fallback>
        <control shapeId="5234" r:id="rId116" name="CheckBox29"/>
      </mc:Fallback>
    </mc:AlternateContent>
    <mc:AlternateContent xmlns:mc="http://schemas.openxmlformats.org/markup-compatibility/2006">
      <mc:Choice Requires="x14">
        <control shapeId="5235" r:id="rId117" name="CheckBox30">
          <controlPr autoLine="0" r:id="rId33">
            <anchor moveWithCells="1">
              <from>
                <xdr:col>36</xdr:col>
                <xdr:colOff>180975</xdr:colOff>
                <xdr:row>17</xdr:row>
                <xdr:rowOff>47625</xdr:rowOff>
              </from>
              <to>
                <xdr:col>36</xdr:col>
                <xdr:colOff>466725</xdr:colOff>
                <xdr:row>18</xdr:row>
                <xdr:rowOff>28575</xdr:rowOff>
              </to>
            </anchor>
          </controlPr>
        </control>
      </mc:Choice>
      <mc:Fallback>
        <control shapeId="5235" r:id="rId117" name="CheckBox30"/>
      </mc:Fallback>
    </mc:AlternateContent>
    <mc:AlternateContent xmlns:mc="http://schemas.openxmlformats.org/markup-compatibility/2006">
      <mc:Choice Requires="x14">
        <control shapeId="5236" r:id="rId118" name="CheckBox31">
          <controlPr autoLine="0" r:id="rId35">
            <anchor moveWithCells="1">
              <from>
                <xdr:col>36</xdr:col>
                <xdr:colOff>180975</xdr:colOff>
                <xdr:row>18</xdr:row>
                <xdr:rowOff>38100</xdr:rowOff>
              </from>
              <to>
                <xdr:col>36</xdr:col>
                <xdr:colOff>466725</xdr:colOff>
                <xdr:row>19</xdr:row>
                <xdr:rowOff>19050</xdr:rowOff>
              </to>
            </anchor>
          </controlPr>
        </control>
      </mc:Choice>
      <mc:Fallback>
        <control shapeId="5236" r:id="rId118" name="CheckBox31"/>
      </mc:Fallback>
    </mc:AlternateContent>
    <mc:AlternateContent xmlns:mc="http://schemas.openxmlformats.org/markup-compatibility/2006">
      <mc:Choice Requires="x14">
        <control shapeId="5237" r:id="rId119" name="CheckBox32">
          <controlPr autoLine="0" r:id="rId33">
            <anchor moveWithCells="1">
              <from>
                <xdr:col>36</xdr:col>
                <xdr:colOff>180975</xdr:colOff>
                <xdr:row>18</xdr:row>
                <xdr:rowOff>47625</xdr:rowOff>
              </from>
              <to>
                <xdr:col>36</xdr:col>
                <xdr:colOff>466725</xdr:colOff>
                <xdr:row>19</xdr:row>
                <xdr:rowOff>19050</xdr:rowOff>
              </to>
            </anchor>
          </controlPr>
        </control>
      </mc:Choice>
      <mc:Fallback>
        <control shapeId="5237" r:id="rId119" name="CheckBox32"/>
      </mc:Fallback>
    </mc:AlternateContent>
    <mc:AlternateContent xmlns:mc="http://schemas.openxmlformats.org/markup-compatibility/2006">
      <mc:Choice Requires="x14">
        <control shapeId="5238" r:id="rId120" name="CheckBox33">
          <controlPr autoLine="0" r:id="rId33">
            <anchor moveWithCells="1">
              <from>
                <xdr:col>36</xdr:col>
                <xdr:colOff>180975</xdr:colOff>
                <xdr:row>18</xdr:row>
                <xdr:rowOff>47625</xdr:rowOff>
              </from>
              <to>
                <xdr:col>36</xdr:col>
                <xdr:colOff>466725</xdr:colOff>
                <xdr:row>19</xdr:row>
                <xdr:rowOff>19050</xdr:rowOff>
              </to>
            </anchor>
          </controlPr>
        </control>
      </mc:Choice>
      <mc:Fallback>
        <control shapeId="5238" r:id="rId120" name="CheckBox33"/>
      </mc:Fallback>
    </mc:AlternateContent>
    <mc:AlternateContent xmlns:mc="http://schemas.openxmlformats.org/markup-compatibility/2006">
      <mc:Choice Requires="x14">
        <control shapeId="5239" r:id="rId121" name="CheckBox34">
          <controlPr autoLine="0" r:id="rId35">
            <anchor moveWithCells="1">
              <from>
                <xdr:col>36</xdr:col>
                <xdr:colOff>180975</xdr:colOff>
                <xdr:row>19</xdr:row>
                <xdr:rowOff>38100</xdr:rowOff>
              </from>
              <to>
                <xdr:col>36</xdr:col>
                <xdr:colOff>466725</xdr:colOff>
                <xdr:row>20</xdr:row>
                <xdr:rowOff>38100</xdr:rowOff>
              </to>
            </anchor>
          </controlPr>
        </control>
      </mc:Choice>
      <mc:Fallback>
        <control shapeId="5239" r:id="rId121" name="CheckBox34"/>
      </mc:Fallback>
    </mc:AlternateContent>
    <mc:AlternateContent xmlns:mc="http://schemas.openxmlformats.org/markup-compatibility/2006">
      <mc:Choice Requires="x14">
        <control shapeId="5240" r:id="rId122" name="CheckBox35">
          <controlPr autoLine="0" r:id="rId33">
            <anchor moveWithCells="1">
              <from>
                <xdr:col>36</xdr:col>
                <xdr:colOff>180975</xdr:colOff>
                <xdr:row>19</xdr:row>
                <xdr:rowOff>47625</xdr:rowOff>
              </from>
              <to>
                <xdr:col>36</xdr:col>
                <xdr:colOff>466725</xdr:colOff>
                <xdr:row>20</xdr:row>
                <xdr:rowOff>38100</xdr:rowOff>
              </to>
            </anchor>
          </controlPr>
        </control>
      </mc:Choice>
      <mc:Fallback>
        <control shapeId="5240" r:id="rId122" name="CheckBox35"/>
      </mc:Fallback>
    </mc:AlternateContent>
    <mc:AlternateContent xmlns:mc="http://schemas.openxmlformats.org/markup-compatibility/2006">
      <mc:Choice Requires="x14">
        <control shapeId="5241" r:id="rId123" name="CheckBox36">
          <controlPr autoLine="0" r:id="rId33">
            <anchor moveWithCells="1">
              <from>
                <xdr:col>36</xdr:col>
                <xdr:colOff>180975</xdr:colOff>
                <xdr:row>19</xdr:row>
                <xdr:rowOff>47625</xdr:rowOff>
              </from>
              <to>
                <xdr:col>36</xdr:col>
                <xdr:colOff>466725</xdr:colOff>
                <xdr:row>20</xdr:row>
                <xdr:rowOff>38100</xdr:rowOff>
              </to>
            </anchor>
          </controlPr>
        </control>
      </mc:Choice>
      <mc:Fallback>
        <control shapeId="5241" r:id="rId123" name="CheckBox36"/>
      </mc:Fallback>
    </mc:AlternateContent>
    <mc:AlternateContent xmlns:mc="http://schemas.openxmlformats.org/markup-compatibility/2006">
      <mc:Choice Requires="x14">
        <control shapeId="5242" r:id="rId124" name="CheckBox37">
          <controlPr autoLine="0" r:id="rId35">
            <anchor moveWithCells="1">
              <from>
                <xdr:col>36</xdr:col>
                <xdr:colOff>180975</xdr:colOff>
                <xdr:row>20</xdr:row>
                <xdr:rowOff>38100</xdr:rowOff>
              </from>
              <to>
                <xdr:col>36</xdr:col>
                <xdr:colOff>466725</xdr:colOff>
                <xdr:row>21</xdr:row>
                <xdr:rowOff>9525</xdr:rowOff>
              </to>
            </anchor>
          </controlPr>
        </control>
      </mc:Choice>
      <mc:Fallback>
        <control shapeId="5242" r:id="rId124" name="CheckBox37"/>
      </mc:Fallback>
    </mc:AlternateContent>
    <mc:AlternateContent xmlns:mc="http://schemas.openxmlformats.org/markup-compatibility/2006">
      <mc:Choice Requires="x14">
        <control shapeId="5243" r:id="rId125" name="CheckBox38">
          <controlPr autoLine="0" r:id="rId33">
            <anchor moveWithCells="1">
              <from>
                <xdr:col>36</xdr:col>
                <xdr:colOff>180975</xdr:colOff>
                <xdr:row>20</xdr:row>
                <xdr:rowOff>47625</xdr:rowOff>
              </from>
              <to>
                <xdr:col>36</xdr:col>
                <xdr:colOff>466725</xdr:colOff>
                <xdr:row>21</xdr:row>
                <xdr:rowOff>9525</xdr:rowOff>
              </to>
            </anchor>
          </controlPr>
        </control>
      </mc:Choice>
      <mc:Fallback>
        <control shapeId="5243" r:id="rId125" name="CheckBox38"/>
      </mc:Fallback>
    </mc:AlternateContent>
    <mc:AlternateContent xmlns:mc="http://schemas.openxmlformats.org/markup-compatibility/2006">
      <mc:Choice Requires="x14">
        <control shapeId="5244" r:id="rId126" name="CheckBox39">
          <controlPr autoLine="0" r:id="rId33">
            <anchor moveWithCells="1">
              <from>
                <xdr:col>36</xdr:col>
                <xdr:colOff>180975</xdr:colOff>
                <xdr:row>20</xdr:row>
                <xdr:rowOff>47625</xdr:rowOff>
              </from>
              <to>
                <xdr:col>36</xdr:col>
                <xdr:colOff>466725</xdr:colOff>
                <xdr:row>21</xdr:row>
                <xdr:rowOff>9525</xdr:rowOff>
              </to>
            </anchor>
          </controlPr>
        </control>
      </mc:Choice>
      <mc:Fallback>
        <control shapeId="5244" r:id="rId126" name="CheckBox39"/>
      </mc:Fallback>
    </mc:AlternateContent>
    <mc:AlternateContent xmlns:mc="http://schemas.openxmlformats.org/markup-compatibility/2006">
      <mc:Choice Requires="x14">
        <control shapeId="5245" r:id="rId127" name="CheckBox40">
          <controlPr autoLine="0" r:id="rId35">
            <anchor moveWithCells="1">
              <from>
                <xdr:col>36</xdr:col>
                <xdr:colOff>180975</xdr:colOff>
                <xdr:row>21</xdr:row>
                <xdr:rowOff>38100</xdr:rowOff>
              </from>
              <to>
                <xdr:col>36</xdr:col>
                <xdr:colOff>466725</xdr:colOff>
                <xdr:row>22</xdr:row>
                <xdr:rowOff>38100</xdr:rowOff>
              </to>
            </anchor>
          </controlPr>
        </control>
      </mc:Choice>
      <mc:Fallback>
        <control shapeId="5245" r:id="rId127" name="CheckBox40"/>
      </mc:Fallback>
    </mc:AlternateContent>
    <mc:AlternateContent xmlns:mc="http://schemas.openxmlformats.org/markup-compatibility/2006">
      <mc:Choice Requires="x14">
        <control shapeId="5246" r:id="rId128" name="CheckBox41">
          <controlPr autoLine="0" r:id="rId33">
            <anchor moveWithCells="1">
              <from>
                <xdr:col>36</xdr:col>
                <xdr:colOff>180975</xdr:colOff>
                <xdr:row>21</xdr:row>
                <xdr:rowOff>47625</xdr:rowOff>
              </from>
              <to>
                <xdr:col>36</xdr:col>
                <xdr:colOff>466725</xdr:colOff>
                <xdr:row>22</xdr:row>
                <xdr:rowOff>38100</xdr:rowOff>
              </to>
            </anchor>
          </controlPr>
        </control>
      </mc:Choice>
      <mc:Fallback>
        <control shapeId="5246" r:id="rId128" name="CheckBox41"/>
      </mc:Fallback>
    </mc:AlternateContent>
    <mc:AlternateContent xmlns:mc="http://schemas.openxmlformats.org/markup-compatibility/2006">
      <mc:Choice Requires="x14">
        <control shapeId="5247" r:id="rId129" name="CheckBox42">
          <controlPr autoLine="0" r:id="rId33">
            <anchor moveWithCells="1">
              <from>
                <xdr:col>36</xdr:col>
                <xdr:colOff>180975</xdr:colOff>
                <xdr:row>21</xdr:row>
                <xdr:rowOff>47625</xdr:rowOff>
              </from>
              <to>
                <xdr:col>36</xdr:col>
                <xdr:colOff>466725</xdr:colOff>
                <xdr:row>22</xdr:row>
                <xdr:rowOff>38100</xdr:rowOff>
              </to>
            </anchor>
          </controlPr>
        </control>
      </mc:Choice>
      <mc:Fallback>
        <control shapeId="5247" r:id="rId129" name="CheckBox42"/>
      </mc:Fallback>
    </mc:AlternateContent>
    <mc:AlternateContent xmlns:mc="http://schemas.openxmlformats.org/markup-compatibility/2006">
      <mc:Choice Requires="x14">
        <control shapeId="5248" r:id="rId130" name="CheckBox43">
          <controlPr autoLine="0" r:id="rId35">
            <anchor moveWithCells="1">
              <from>
                <xdr:col>36</xdr:col>
                <xdr:colOff>180975</xdr:colOff>
                <xdr:row>22</xdr:row>
                <xdr:rowOff>38100</xdr:rowOff>
              </from>
              <to>
                <xdr:col>36</xdr:col>
                <xdr:colOff>466725</xdr:colOff>
                <xdr:row>23</xdr:row>
                <xdr:rowOff>38100</xdr:rowOff>
              </to>
            </anchor>
          </controlPr>
        </control>
      </mc:Choice>
      <mc:Fallback>
        <control shapeId="5248" r:id="rId130" name="CheckBox43"/>
      </mc:Fallback>
    </mc:AlternateContent>
    <mc:AlternateContent xmlns:mc="http://schemas.openxmlformats.org/markup-compatibility/2006">
      <mc:Choice Requires="x14">
        <control shapeId="5249" r:id="rId131" name="CheckBox44">
          <controlPr autoLine="0" r:id="rId33">
            <anchor moveWithCells="1">
              <from>
                <xdr:col>36</xdr:col>
                <xdr:colOff>180975</xdr:colOff>
                <xdr:row>22</xdr:row>
                <xdr:rowOff>47625</xdr:rowOff>
              </from>
              <to>
                <xdr:col>36</xdr:col>
                <xdr:colOff>466725</xdr:colOff>
                <xdr:row>23</xdr:row>
                <xdr:rowOff>38100</xdr:rowOff>
              </to>
            </anchor>
          </controlPr>
        </control>
      </mc:Choice>
      <mc:Fallback>
        <control shapeId="5249" r:id="rId131" name="CheckBox44"/>
      </mc:Fallback>
    </mc:AlternateContent>
    <mc:AlternateContent xmlns:mc="http://schemas.openxmlformats.org/markup-compatibility/2006">
      <mc:Choice Requires="x14">
        <control shapeId="5250" r:id="rId132" name="CheckBox46">
          <controlPr autoLine="0" r:id="rId33">
            <anchor moveWithCells="1">
              <from>
                <xdr:col>36</xdr:col>
                <xdr:colOff>180975</xdr:colOff>
                <xdr:row>22</xdr:row>
                <xdr:rowOff>47625</xdr:rowOff>
              </from>
              <to>
                <xdr:col>36</xdr:col>
                <xdr:colOff>466725</xdr:colOff>
                <xdr:row>23</xdr:row>
                <xdr:rowOff>38100</xdr:rowOff>
              </to>
            </anchor>
          </controlPr>
        </control>
      </mc:Choice>
      <mc:Fallback>
        <control shapeId="5250" r:id="rId132" name="CheckBox46"/>
      </mc:Fallback>
    </mc:AlternateContent>
    <mc:AlternateContent xmlns:mc="http://schemas.openxmlformats.org/markup-compatibility/2006">
      <mc:Choice Requires="x14">
        <control shapeId="5251" r:id="rId133" name="CheckBox47">
          <controlPr autoLine="0" r:id="rId35">
            <anchor moveWithCells="1">
              <from>
                <xdr:col>36</xdr:col>
                <xdr:colOff>180975</xdr:colOff>
                <xdr:row>23</xdr:row>
                <xdr:rowOff>38100</xdr:rowOff>
              </from>
              <to>
                <xdr:col>36</xdr:col>
                <xdr:colOff>466725</xdr:colOff>
                <xdr:row>24</xdr:row>
                <xdr:rowOff>38100</xdr:rowOff>
              </to>
            </anchor>
          </controlPr>
        </control>
      </mc:Choice>
      <mc:Fallback>
        <control shapeId="5251" r:id="rId133" name="CheckBox47"/>
      </mc:Fallback>
    </mc:AlternateContent>
    <mc:AlternateContent xmlns:mc="http://schemas.openxmlformats.org/markup-compatibility/2006">
      <mc:Choice Requires="x14">
        <control shapeId="5252" r:id="rId134" name="CheckBox48">
          <controlPr autoLine="0" r:id="rId33">
            <anchor moveWithCells="1">
              <from>
                <xdr:col>36</xdr:col>
                <xdr:colOff>180975</xdr:colOff>
                <xdr:row>23</xdr:row>
                <xdr:rowOff>47625</xdr:rowOff>
              </from>
              <to>
                <xdr:col>36</xdr:col>
                <xdr:colOff>466725</xdr:colOff>
                <xdr:row>24</xdr:row>
                <xdr:rowOff>38100</xdr:rowOff>
              </to>
            </anchor>
          </controlPr>
        </control>
      </mc:Choice>
      <mc:Fallback>
        <control shapeId="5252" r:id="rId134" name="CheckBox48"/>
      </mc:Fallback>
    </mc:AlternateContent>
    <mc:AlternateContent xmlns:mc="http://schemas.openxmlformats.org/markup-compatibility/2006">
      <mc:Choice Requires="x14">
        <control shapeId="5253" r:id="rId135" name="CheckBox49">
          <controlPr autoLine="0" r:id="rId33">
            <anchor moveWithCells="1">
              <from>
                <xdr:col>36</xdr:col>
                <xdr:colOff>180975</xdr:colOff>
                <xdr:row>23</xdr:row>
                <xdr:rowOff>47625</xdr:rowOff>
              </from>
              <to>
                <xdr:col>36</xdr:col>
                <xdr:colOff>466725</xdr:colOff>
                <xdr:row>24</xdr:row>
                <xdr:rowOff>38100</xdr:rowOff>
              </to>
            </anchor>
          </controlPr>
        </control>
      </mc:Choice>
      <mc:Fallback>
        <control shapeId="5253" r:id="rId135" name="CheckBox49"/>
      </mc:Fallback>
    </mc:AlternateContent>
    <mc:AlternateContent xmlns:mc="http://schemas.openxmlformats.org/markup-compatibility/2006">
      <mc:Choice Requires="x14">
        <control shapeId="5254" r:id="rId136" name="CheckBox50">
          <controlPr autoLine="0" r:id="rId35">
            <anchor moveWithCells="1">
              <from>
                <xdr:col>36</xdr:col>
                <xdr:colOff>180975</xdr:colOff>
                <xdr:row>24</xdr:row>
                <xdr:rowOff>38100</xdr:rowOff>
              </from>
              <to>
                <xdr:col>36</xdr:col>
                <xdr:colOff>466725</xdr:colOff>
                <xdr:row>25</xdr:row>
                <xdr:rowOff>38100</xdr:rowOff>
              </to>
            </anchor>
          </controlPr>
        </control>
      </mc:Choice>
      <mc:Fallback>
        <control shapeId="5254" r:id="rId136" name="CheckBox50"/>
      </mc:Fallback>
    </mc:AlternateContent>
    <mc:AlternateContent xmlns:mc="http://schemas.openxmlformats.org/markup-compatibility/2006">
      <mc:Choice Requires="x14">
        <control shapeId="5255" r:id="rId137" name="CheckBox51">
          <controlPr autoLine="0" r:id="rId33">
            <anchor moveWithCells="1">
              <from>
                <xdr:col>36</xdr:col>
                <xdr:colOff>180975</xdr:colOff>
                <xdr:row>24</xdr:row>
                <xdr:rowOff>47625</xdr:rowOff>
              </from>
              <to>
                <xdr:col>36</xdr:col>
                <xdr:colOff>466725</xdr:colOff>
                <xdr:row>25</xdr:row>
                <xdr:rowOff>38100</xdr:rowOff>
              </to>
            </anchor>
          </controlPr>
        </control>
      </mc:Choice>
      <mc:Fallback>
        <control shapeId="5255" r:id="rId137" name="CheckBox51"/>
      </mc:Fallback>
    </mc:AlternateContent>
    <mc:AlternateContent xmlns:mc="http://schemas.openxmlformats.org/markup-compatibility/2006">
      <mc:Choice Requires="x14">
        <control shapeId="5256" r:id="rId138" name="CheckBox54">
          <controlPr autoLine="0" r:id="rId33">
            <anchor moveWithCells="1">
              <from>
                <xdr:col>36</xdr:col>
                <xdr:colOff>180975</xdr:colOff>
                <xdr:row>24</xdr:row>
                <xdr:rowOff>47625</xdr:rowOff>
              </from>
              <to>
                <xdr:col>36</xdr:col>
                <xdr:colOff>466725</xdr:colOff>
                <xdr:row>25</xdr:row>
                <xdr:rowOff>38100</xdr:rowOff>
              </to>
            </anchor>
          </controlPr>
        </control>
      </mc:Choice>
      <mc:Fallback>
        <control shapeId="5256" r:id="rId138" name="CheckBox54"/>
      </mc:Fallback>
    </mc:AlternateContent>
    <mc:AlternateContent xmlns:mc="http://schemas.openxmlformats.org/markup-compatibility/2006">
      <mc:Choice Requires="x14">
        <control shapeId="5257" r:id="rId139" name="CheckBox55">
          <controlPr autoLine="0" r:id="rId35">
            <anchor moveWithCells="1">
              <from>
                <xdr:col>36</xdr:col>
                <xdr:colOff>180975</xdr:colOff>
                <xdr:row>25</xdr:row>
                <xdr:rowOff>38100</xdr:rowOff>
              </from>
              <to>
                <xdr:col>36</xdr:col>
                <xdr:colOff>466725</xdr:colOff>
                <xdr:row>26</xdr:row>
                <xdr:rowOff>38100</xdr:rowOff>
              </to>
            </anchor>
          </controlPr>
        </control>
      </mc:Choice>
      <mc:Fallback>
        <control shapeId="5257" r:id="rId139" name="CheckBox55"/>
      </mc:Fallback>
    </mc:AlternateContent>
    <mc:AlternateContent xmlns:mc="http://schemas.openxmlformats.org/markup-compatibility/2006">
      <mc:Choice Requires="x14">
        <control shapeId="5258" r:id="rId140" name="CheckBox56">
          <controlPr autoLine="0" r:id="rId33">
            <anchor moveWithCells="1">
              <from>
                <xdr:col>36</xdr:col>
                <xdr:colOff>180975</xdr:colOff>
                <xdr:row>25</xdr:row>
                <xdr:rowOff>47625</xdr:rowOff>
              </from>
              <to>
                <xdr:col>36</xdr:col>
                <xdr:colOff>466725</xdr:colOff>
                <xdr:row>26</xdr:row>
                <xdr:rowOff>38100</xdr:rowOff>
              </to>
            </anchor>
          </controlPr>
        </control>
      </mc:Choice>
      <mc:Fallback>
        <control shapeId="5258" r:id="rId140" name="CheckBox56"/>
      </mc:Fallback>
    </mc:AlternateContent>
    <mc:AlternateContent xmlns:mc="http://schemas.openxmlformats.org/markup-compatibility/2006">
      <mc:Choice Requires="x14">
        <control shapeId="5259" r:id="rId141" name="CheckBox57">
          <controlPr autoLine="0" r:id="rId33">
            <anchor moveWithCells="1">
              <from>
                <xdr:col>36</xdr:col>
                <xdr:colOff>180975</xdr:colOff>
                <xdr:row>25</xdr:row>
                <xdr:rowOff>47625</xdr:rowOff>
              </from>
              <to>
                <xdr:col>36</xdr:col>
                <xdr:colOff>466725</xdr:colOff>
                <xdr:row>26</xdr:row>
                <xdr:rowOff>38100</xdr:rowOff>
              </to>
            </anchor>
          </controlPr>
        </control>
      </mc:Choice>
      <mc:Fallback>
        <control shapeId="5259" r:id="rId141" name="CheckBox57"/>
      </mc:Fallback>
    </mc:AlternateContent>
    <mc:AlternateContent xmlns:mc="http://schemas.openxmlformats.org/markup-compatibility/2006">
      <mc:Choice Requires="x14">
        <control shapeId="5260" r:id="rId142" name="CheckBox58">
          <controlPr autoLine="0" r:id="rId35">
            <anchor moveWithCells="1">
              <from>
                <xdr:col>36</xdr:col>
                <xdr:colOff>180975</xdr:colOff>
                <xdr:row>26</xdr:row>
                <xdr:rowOff>38100</xdr:rowOff>
              </from>
              <to>
                <xdr:col>36</xdr:col>
                <xdr:colOff>466725</xdr:colOff>
                <xdr:row>27</xdr:row>
                <xdr:rowOff>38100</xdr:rowOff>
              </to>
            </anchor>
          </controlPr>
        </control>
      </mc:Choice>
      <mc:Fallback>
        <control shapeId="5260" r:id="rId142" name="CheckBox58"/>
      </mc:Fallback>
    </mc:AlternateContent>
    <mc:AlternateContent xmlns:mc="http://schemas.openxmlformats.org/markup-compatibility/2006">
      <mc:Choice Requires="x14">
        <control shapeId="5261" r:id="rId143" name="CheckBox59">
          <controlPr autoLine="0" r:id="rId33">
            <anchor moveWithCells="1">
              <from>
                <xdr:col>36</xdr:col>
                <xdr:colOff>180975</xdr:colOff>
                <xdr:row>26</xdr:row>
                <xdr:rowOff>47625</xdr:rowOff>
              </from>
              <to>
                <xdr:col>36</xdr:col>
                <xdr:colOff>466725</xdr:colOff>
                <xdr:row>27</xdr:row>
                <xdr:rowOff>38100</xdr:rowOff>
              </to>
            </anchor>
          </controlPr>
        </control>
      </mc:Choice>
      <mc:Fallback>
        <control shapeId="5261" r:id="rId143" name="CheckBox59"/>
      </mc:Fallback>
    </mc:AlternateContent>
    <mc:AlternateContent xmlns:mc="http://schemas.openxmlformats.org/markup-compatibility/2006">
      <mc:Choice Requires="x14">
        <control shapeId="5262" r:id="rId144" name="CheckBox60">
          <controlPr autoLine="0" r:id="rId33">
            <anchor moveWithCells="1">
              <from>
                <xdr:col>36</xdr:col>
                <xdr:colOff>180975</xdr:colOff>
                <xdr:row>26</xdr:row>
                <xdr:rowOff>47625</xdr:rowOff>
              </from>
              <to>
                <xdr:col>36</xdr:col>
                <xdr:colOff>466725</xdr:colOff>
                <xdr:row>27</xdr:row>
                <xdr:rowOff>38100</xdr:rowOff>
              </to>
            </anchor>
          </controlPr>
        </control>
      </mc:Choice>
      <mc:Fallback>
        <control shapeId="5262" r:id="rId144" name="CheckBox60"/>
      </mc:Fallback>
    </mc:AlternateContent>
    <mc:AlternateContent xmlns:mc="http://schemas.openxmlformats.org/markup-compatibility/2006">
      <mc:Choice Requires="x14">
        <control shapeId="5263" r:id="rId145" name="CheckBox61">
          <controlPr autoLine="0" r:id="rId35">
            <anchor moveWithCells="1">
              <from>
                <xdr:col>36</xdr:col>
                <xdr:colOff>180975</xdr:colOff>
                <xdr:row>27</xdr:row>
                <xdr:rowOff>38100</xdr:rowOff>
              </from>
              <to>
                <xdr:col>36</xdr:col>
                <xdr:colOff>466725</xdr:colOff>
                <xdr:row>28</xdr:row>
                <xdr:rowOff>38100</xdr:rowOff>
              </to>
            </anchor>
          </controlPr>
        </control>
      </mc:Choice>
      <mc:Fallback>
        <control shapeId="5263" r:id="rId145" name="CheckBox61"/>
      </mc:Fallback>
    </mc:AlternateContent>
    <mc:AlternateContent xmlns:mc="http://schemas.openxmlformats.org/markup-compatibility/2006">
      <mc:Choice Requires="x14">
        <control shapeId="5264" r:id="rId146" name="CheckBox62">
          <controlPr autoLine="0" r:id="rId33">
            <anchor moveWithCells="1">
              <from>
                <xdr:col>36</xdr:col>
                <xdr:colOff>180975</xdr:colOff>
                <xdr:row>27</xdr:row>
                <xdr:rowOff>47625</xdr:rowOff>
              </from>
              <to>
                <xdr:col>36</xdr:col>
                <xdr:colOff>466725</xdr:colOff>
                <xdr:row>28</xdr:row>
                <xdr:rowOff>38100</xdr:rowOff>
              </to>
            </anchor>
          </controlPr>
        </control>
      </mc:Choice>
      <mc:Fallback>
        <control shapeId="5264" r:id="rId146" name="CheckBox62"/>
      </mc:Fallback>
    </mc:AlternateContent>
    <mc:AlternateContent xmlns:mc="http://schemas.openxmlformats.org/markup-compatibility/2006">
      <mc:Choice Requires="x14">
        <control shapeId="5265" r:id="rId147" name="CheckBox63">
          <controlPr autoLine="0" r:id="rId33">
            <anchor moveWithCells="1">
              <from>
                <xdr:col>36</xdr:col>
                <xdr:colOff>180975</xdr:colOff>
                <xdr:row>27</xdr:row>
                <xdr:rowOff>47625</xdr:rowOff>
              </from>
              <to>
                <xdr:col>36</xdr:col>
                <xdr:colOff>466725</xdr:colOff>
                <xdr:row>28</xdr:row>
                <xdr:rowOff>38100</xdr:rowOff>
              </to>
            </anchor>
          </controlPr>
        </control>
      </mc:Choice>
      <mc:Fallback>
        <control shapeId="5265" r:id="rId147" name="CheckBox63"/>
      </mc:Fallback>
    </mc:AlternateContent>
    <mc:AlternateContent xmlns:mc="http://schemas.openxmlformats.org/markup-compatibility/2006">
      <mc:Choice Requires="x14">
        <control shapeId="5266" r:id="rId148" name="CheckBox64">
          <controlPr autoLine="0" r:id="rId35">
            <anchor moveWithCells="1">
              <from>
                <xdr:col>36</xdr:col>
                <xdr:colOff>180975</xdr:colOff>
                <xdr:row>28</xdr:row>
                <xdr:rowOff>38100</xdr:rowOff>
              </from>
              <to>
                <xdr:col>36</xdr:col>
                <xdr:colOff>466725</xdr:colOff>
                <xdr:row>29</xdr:row>
                <xdr:rowOff>38100</xdr:rowOff>
              </to>
            </anchor>
          </controlPr>
        </control>
      </mc:Choice>
      <mc:Fallback>
        <control shapeId="5266" r:id="rId148" name="CheckBox64"/>
      </mc:Fallback>
    </mc:AlternateContent>
    <mc:AlternateContent xmlns:mc="http://schemas.openxmlformats.org/markup-compatibility/2006">
      <mc:Choice Requires="x14">
        <control shapeId="5267" r:id="rId149" name="CheckBox65">
          <controlPr autoLine="0" r:id="rId33">
            <anchor moveWithCells="1">
              <from>
                <xdr:col>36</xdr:col>
                <xdr:colOff>180975</xdr:colOff>
                <xdr:row>28</xdr:row>
                <xdr:rowOff>47625</xdr:rowOff>
              </from>
              <to>
                <xdr:col>36</xdr:col>
                <xdr:colOff>466725</xdr:colOff>
                <xdr:row>29</xdr:row>
                <xdr:rowOff>38100</xdr:rowOff>
              </to>
            </anchor>
          </controlPr>
        </control>
      </mc:Choice>
      <mc:Fallback>
        <control shapeId="5267" r:id="rId149" name="CheckBox65"/>
      </mc:Fallback>
    </mc:AlternateContent>
    <mc:AlternateContent xmlns:mc="http://schemas.openxmlformats.org/markup-compatibility/2006">
      <mc:Choice Requires="x14">
        <control shapeId="5268" r:id="rId150" name="CheckBox66">
          <controlPr autoLine="0" r:id="rId33">
            <anchor moveWithCells="1">
              <from>
                <xdr:col>36</xdr:col>
                <xdr:colOff>180975</xdr:colOff>
                <xdr:row>28</xdr:row>
                <xdr:rowOff>47625</xdr:rowOff>
              </from>
              <to>
                <xdr:col>36</xdr:col>
                <xdr:colOff>466725</xdr:colOff>
                <xdr:row>29</xdr:row>
                <xdr:rowOff>38100</xdr:rowOff>
              </to>
            </anchor>
          </controlPr>
        </control>
      </mc:Choice>
      <mc:Fallback>
        <control shapeId="5268" r:id="rId150" name="CheckBox66"/>
      </mc:Fallback>
    </mc:AlternateContent>
    <mc:AlternateContent xmlns:mc="http://schemas.openxmlformats.org/markup-compatibility/2006">
      <mc:Choice Requires="x14">
        <control shapeId="5269" r:id="rId151" name="CheckBox67">
          <controlPr autoLine="0" r:id="rId35">
            <anchor moveWithCells="1">
              <from>
                <xdr:col>36</xdr:col>
                <xdr:colOff>180975</xdr:colOff>
                <xdr:row>29</xdr:row>
                <xdr:rowOff>38100</xdr:rowOff>
              </from>
              <to>
                <xdr:col>36</xdr:col>
                <xdr:colOff>466725</xdr:colOff>
                <xdr:row>30</xdr:row>
                <xdr:rowOff>38100</xdr:rowOff>
              </to>
            </anchor>
          </controlPr>
        </control>
      </mc:Choice>
      <mc:Fallback>
        <control shapeId="5269" r:id="rId151" name="CheckBox67"/>
      </mc:Fallback>
    </mc:AlternateContent>
    <mc:AlternateContent xmlns:mc="http://schemas.openxmlformats.org/markup-compatibility/2006">
      <mc:Choice Requires="x14">
        <control shapeId="5270" r:id="rId152" name="CheckBox68">
          <controlPr autoLine="0" r:id="rId33">
            <anchor moveWithCells="1">
              <from>
                <xdr:col>36</xdr:col>
                <xdr:colOff>180975</xdr:colOff>
                <xdr:row>29</xdr:row>
                <xdr:rowOff>47625</xdr:rowOff>
              </from>
              <to>
                <xdr:col>36</xdr:col>
                <xdr:colOff>466725</xdr:colOff>
                <xdr:row>30</xdr:row>
                <xdr:rowOff>38100</xdr:rowOff>
              </to>
            </anchor>
          </controlPr>
        </control>
      </mc:Choice>
      <mc:Fallback>
        <control shapeId="5270" r:id="rId152" name="CheckBox68"/>
      </mc:Fallback>
    </mc:AlternateContent>
    <mc:AlternateContent xmlns:mc="http://schemas.openxmlformats.org/markup-compatibility/2006">
      <mc:Choice Requires="x14">
        <control shapeId="5271" r:id="rId153" name="CheckBox69">
          <controlPr autoLine="0" r:id="rId33">
            <anchor moveWithCells="1">
              <from>
                <xdr:col>36</xdr:col>
                <xdr:colOff>180975</xdr:colOff>
                <xdr:row>29</xdr:row>
                <xdr:rowOff>47625</xdr:rowOff>
              </from>
              <to>
                <xdr:col>36</xdr:col>
                <xdr:colOff>466725</xdr:colOff>
                <xdr:row>30</xdr:row>
                <xdr:rowOff>38100</xdr:rowOff>
              </to>
            </anchor>
          </controlPr>
        </control>
      </mc:Choice>
      <mc:Fallback>
        <control shapeId="5271" r:id="rId153" name="CheckBox69"/>
      </mc:Fallback>
    </mc:AlternateContent>
    <mc:AlternateContent xmlns:mc="http://schemas.openxmlformats.org/markup-compatibility/2006">
      <mc:Choice Requires="x14">
        <control shapeId="5272" r:id="rId154" name="CheckBox70">
          <controlPr autoLine="0" r:id="rId35">
            <anchor moveWithCells="1">
              <from>
                <xdr:col>36</xdr:col>
                <xdr:colOff>180975</xdr:colOff>
                <xdr:row>30</xdr:row>
                <xdr:rowOff>38100</xdr:rowOff>
              </from>
              <to>
                <xdr:col>36</xdr:col>
                <xdr:colOff>466725</xdr:colOff>
                <xdr:row>31</xdr:row>
                <xdr:rowOff>38100</xdr:rowOff>
              </to>
            </anchor>
          </controlPr>
        </control>
      </mc:Choice>
      <mc:Fallback>
        <control shapeId="5272" r:id="rId154" name="CheckBox70"/>
      </mc:Fallback>
    </mc:AlternateContent>
    <mc:AlternateContent xmlns:mc="http://schemas.openxmlformats.org/markup-compatibility/2006">
      <mc:Choice Requires="x14">
        <control shapeId="5273" r:id="rId155" name="CheckBox71">
          <controlPr autoLine="0" r:id="rId33">
            <anchor moveWithCells="1">
              <from>
                <xdr:col>36</xdr:col>
                <xdr:colOff>180975</xdr:colOff>
                <xdr:row>30</xdr:row>
                <xdr:rowOff>47625</xdr:rowOff>
              </from>
              <to>
                <xdr:col>36</xdr:col>
                <xdr:colOff>466725</xdr:colOff>
                <xdr:row>31</xdr:row>
                <xdr:rowOff>38100</xdr:rowOff>
              </to>
            </anchor>
          </controlPr>
        </control>
      </mc:Choice>
      <mc:Fallback>
        <control shapeId="5273" r:id="rId155" name="CheckBox71"/>
      </mc:Fallback>
    </mc:AlternateContent>
    <mc:AlternateContent xmlns:mc="http://schemas.openxmlformats.org/markup-compatibility/2006">
      <mc:Choice Requires="x14">
        <control shapeId="5274" r:id="rId156" name="CheckBox72">
          <controlPr autoLine="0" r:id="rId33">
            <anchor moveWithCells="1">
              <from>
                <xdr:col>36</xdr:col>
                <xdr:colOff>180975</xdr:colOff>
                <xdr:row>30</xdr:row>
                <xdr:rowOff>47625</xdr:rowOff>
              </from>
              <to>
                <xdr:col>36</xdr:col>
                <xdr:colOff>466725</xdr:colOff>
                <xdr:row>31</xdr:row>
                <xdr:rowOff>38100</xdr:rowOff>
              </to>
            </anchor>
          </controlPr>
        </control>
      </mc:Choice>
      <mc:Fallback>
        <control shapeId="5274" r:id="rId156" name="CheckBox72"/>
      </mc:Fallback>
    </mc:AlternateContent>
    <mc:AlternateContent xmlns:mc="http://schemas.openxmlformats.org/markup-compatibility/2006">
      <mc:Choice Requires="x14">
        <control shapeId="5275" r:id="rId157" name="CheckBox73">
          <controlPr autoLine="0" r:id="rId35">
            <anchor moveWithCells="1">
              <from>
                <xdr:col>36</xdr:col>
                <xdr:colOff>180975</xdr:colOff>
                <xdr:row>31</xdr:row>
                <xdr:rowOff>38100</xdr:rowOff>
              </from>
              <to>
                <xdr:col>36</xdr:col>
                <xdr:colOff>466725</xdr:colOff>
                <xdr:row>32</xdr:row>
                <xdr:rowOff>38100</xdr:rowOff>
              </to>
            </anchor>
          </controlPr>
        </control>
      </mc:Choice>
      <mc:Fallback>
        <control shapeId="5275" r:id="rId157" name="CheckBox73"/>
      </mc:Fallback>
    </mc:AlternateContent>
    <mc:AlternateContent xmlns:mc="http://schemas.openxmlformats.org/markup-compatibility/2006">
      <mc:Choice Requires="x14">
        <control shapeId="5276" r:id="rId158" name="CheckBox74">
          <controlPr autoLine="0" r:id="rId33">
            <anchor moveWithCells="1">
              <from>
                <xdr:col>36</xdr:col>
                <xdr:colOff>180975</xdr:colOff>
                <xdr:row>31</xdr:row>
                <xdr:rowOff>47625</xdr:rowOff>
              </from>
              <to>
                <xdr:col>36</xdr:col>
                <xdr:colOff>466725</xdr:colOff>
                <xdr:row>32</xdr:row>
                <xdr:rowOff>38100</xdr:rowOff>
              </to>
            </anchor>
          </controlPr>
        </control>
      </mc:Choice>
      <mc:Fallback>
        <control shapeId="5276" r:id="rId158" name="CheckBox74"/>
      </mc:Fallback>
    </mc:AlternateContent>
    <mc:AlternateContent xmlns:mc="http://schemas.openxmlformats.org/markup-compatibility/2006">
      <mc:Choice Requires="x14">
        <control shapeId="5277" r:id="rId159" name="CheckBox75">
          <controlPr autoLine="0" r:id="rId33">
            <anchor moveWithCells="1">
              <from>
                <xdr:col>36</xdr:col>
                <xdr:colOff>180975</xdr:colOff>
                <xdr:row>31</xdr:row>
                <xdr:rowOff>47625</xdr:rowOff>
              </from>
              <to>
                <xdr:col>36</xdr:col>
                <xdr:colOff>466725</xdr:colOff>
                <xdr:row>32</xdr:row>
                <xdr:rowOff>38100</xdr:rowOff>
              </to>
            </anchor>
          </controlPr>
        </control>
      </mc:Choice>
      <mc:Fallback>
        <control shapeId="5277" r:id="rId159" name="CheckBox75"/>
      </mc:Fallback>
    </mc:AlternateContent>
    <mc:AlternateContent xmlns:mc="http://schemas.openxmlformats.org/markup-compatibility/2006">
      <mc:Choice Requires="x14">
        <control shapeId="5278" r:id="rId160" name="CheckBox76">
          <controlPr autoLine="0" r:id="rId35">
            <anchor moveWithCells="1">
              <from>
                <xdr:col>36</xdr:col>
                <xdr:colOff>180975</xdr:colOff>
                <xdr:row>32</xdr:row>
                <xdr:rowOff>38100</xdr:rowOff>
              </from>
              <to>
                <xdr:col>36</xdr:col>
                <xdr:colOff>466725</xdr:colOff>
                <xdr:row>33</xdr:row>
                <xdr:rowOff>38100</xdr:rowOff>
              </to>
            </anchor>
          </controlPr>
        </control>
      </mc:Choice>
      <mc:Fallback>
        <control shapeId="5278" r:id="rId160" name="CheckBox76"/>
      </mc:Fallback>
    </mc:AlternateContent>
    <mc:AlternateContent xmlns:mc="http://schemas.openxmlformats.org/markup-compatibility/2006">
      <mc:Choice Requires="x14">
        <control shapeId="5279" r:id="rId161" name="CheckBox77">
          <controlPr autoLine="0" r:id="rId33">
            <anchor moveWithCells="1">
              <from>
                <xdr:col>36</xdr:col>
                <xdr:colOff>180975</xdr:colOff>
                <xdr:row>32</xdr:row>
                <xdr:rowOff>47625</xdr:rowOff>
              </from>
              <to>
                <xdr:col>36</xdr:col>
                <xdr:colOff>466725</xdr:colOff>
                <xdr:row>33</xdr:row>
                <xdr:rowOff>38100</xdr:rowOff>
              </to>
            </anchor>
          </controlPr>
        </control>
      </mc:Choice>
      <mc:Fallback>
        <control shapeId="5279" r:id="rId161" name="CheckBox77"/>
      </mc:Fallback>
    </mc:AlternateContent>
    <mc:AlternateContent xmlns:mc="http://schemas.openxmlformats.org/markup-compatibility/2006">
      <mc:Choice Requires="x14">
        <control shapeId="5280" r:id="rId162" name="CheckBox78">
          <controlPr autoLine="0" r:id="rId33">
            <anchor moveWithCells="1">
              <from>
                <xdr:col>36</xdr:col>
                <xdr:colOff>180975</xdr:colOff>
                <xdr:row>32</xdr:row>
                <xdr:rowOff>47625</xdr:rowOff>
              </from>
              <to>
                <xdr:col>36</xdr:col>
                <xdr:colOff>466725</xdr:colOff>
                <xdr:row>33</xdr:row>
                <xdr:rowOff>38100</xdr:rowOff>
              </to>
            </anchor>
          </controlPr>
        </control>
      </mc:Choice>
      <mc:Fallback>
        <control shapeId="5280" r:id="rId162" name="CheckBox78"/>
      </mc:Fallback>
    </mc:AlternateContent>
    <mc:AlternateContent xmlns:mc="http://schemas.openxmlformats.org/markup-compatibility/2006">
      <mc:Choice Requires="x14">
        <control shapeId="5281" r:id="rId163" name="CheckBox79">
          <controlPr autoLine="0" r:id="rId35">
            <anchor moveWithCells="1">
              <from>
                <xdr:col>36</xdr:col>
                <xdr:colOff>180975</xdr:colOff>
                <xdr:row>33</xdr:row>
                <xdr:rowOff>38100</xdr:rowOff>
              </from>
              <to>
                <xdr:col>36</xdr:col>
                <xdr:colOff>466725</xdr:colOff>
                <xdr:row>34</xdr:row>
                <xdr:rowOff>38100</xdr:rowOff>
              </to>
            </anchor>
          </controlPr>
        </control>
      </mc:Choice>
      <mc:Fallback>
        <control shapeId="5281" r:id="rId163" name="CheckBox79"/>
      </mc:Fallback>
    </mc:AlternateContent>
    <mc:AlternateContent xmlns:mc="http://schemas.openxmlformats.org/markup-compatibility/2006">
      <mc:Choice Requires="x14">
        <control shapeId="5282" r:id="rId164" name="CheckBox80">
          <controlPr autoLine="0" r:id="rId33">
            <anchor moveWithCells="1">
              <from>
                <xdr:col>36</xdr:col>
                <xdr:colOff>180975</xdr:colOff>
                <xdr:row>33</xdr:row>
                <xdr:rowOff>47625</xdr:rowOff>
              </from>
              <to>
                <xdr:col>36</xdr:col>
                <xdr:colOff>466725</xdr:colOff>
                <xdr:row>34</xdr:row>
                <xdr:rowOff>38100</xdr:rowOff>
              </to>
            </anchor>
          </controlPr>
        </control>
      </mc:Choice>
      <mc:Fallback>
        <control shapeId="5282" r:id="rId164" name="CheckBox80"/>
      </mc:Fallback>
    </mc:AlternateContent>
    <mc:AlternateContent xmlns:mc="http://schemas.openxmlformats.org/markup-compatibility/2006">
      <mc:Choice Requires="x14">
        <control shapeId="5283" r:id="rId165" name="CheckBox81">
          <controlPr autoLine="0" r:id="rId33">
            <anchor moveWithCells="1">
              <from>
                <xdr:col>36</xdr:col>
                <xdr:colOff>180975</xdr:colOff>
                <xdr:row>33</xdr:row>
                <xdr:rowOff>47625</xdr:rowOff>
              </from>
              <to>
                <xdr:col>36</xdr:col>
                <xdr:colOff>466725</xdr:colOff>
                <xdr:row>34</xdr:row>
                <xdr:rowOff>38100</xdr:rowOff>
              </to>
            </anchor>
          </controlPr>
        </control>
      </mc:Choice>
      <mc:Fallback>
        <control shapeId="5283" r:id="rId165" name="CheckBox81"/>
      </mc:Fallback>
    </mc:AlternateContent>
    <mc:AlternateContent xmlns:mc="http://schemas.openxmlformats.org/markup-compatibility/2006">
      <mc:Choice Requires="x14">
        <control shapeId="5284" r:id="rId166" name="CheckBox82">
          <controlPr autoLine="0" r:id="rId35">
            <anchor moveWithCells="1">
              <from>
                <xdr:col>36</xdr:col>
                <xdr:colOff>180975</xdr:colOff>
                <xdr:row>34</xdr:row>
                <xdr:rowOff>38100</xdr:rowOff>
              </from>
              <to>
                <xdr:col>36</xdr:col>
                <xdr:colOff>466725</xdr:colOff>
                <xdr:row>35</xdr:row>
                <xdr:rowOff>38100</xdr:rowOff>
              </to>
            </anchor>
          </controlPr>
        </control>
      </mc:Choice>
      <mc:Fallback>
        <control shapeId="5284" r:id="rId166" name="CheckBox82"/>
      </mc:Fallback>
    </mc:AlternateContent>
    <mc:AlternateContent xmlns:mc="http://schemas.openxmlformats.org/markup-compatibility/2006">
      <mc:Choice Requires="x14">
        <control shapeId="5285" r:id="rId167" name="CheckBox83">
          <controlPr autoLine="0" r:id="rId33">
            <anchor moveWithCells="1">
              <from>
                <xdr:col>36</xdr:col>
                <xdr:colOff>180975</xdr:colOff>
                <xdr:row>34</xdr:row>
                <xdr:rowOff>47625</xdr:rowOff>
              </from>
              <to>
                <xdr:col>36</xdr:col>
                <xdr:colOff>466725</xdr:colOff>
                <xdr:row>35</xdr:row>
                <xdr:rowOff>38100</xdr:rowOff>
              </to>
            </anchor>
          </controlPr>
        </control>
      </mc:Choice>
      <mc:Fallback>
        <control shapeId="5285" r:id="rId167" name="CheckBox83"/>
      </mc:Fallback>
    </mc:AlternateContent>
    <mc:AlternateContent xmlns:mc="http://schemas.openxmlformats.org/markup-compatibility/2006">
      <mc:Choice Requires="x14">
        <control shapeId="5286" r:id="rId168" name="CheckBox84">
          <controlPr autoLine="0" r:id="rId33">
            <anchor moveWithCells="1">
              <from>
                <xdr:col>36</xdr:col>
                <xdr:colOff>180975</xdr:colOff>
                <xdr:row>34</xdr:row>
                <xdr:rowOff>47625</xdr:rowOff>
              </from>
              <to>
                <xdr:col>36</xdr:col>
                <xdr:colOff>466725</xdr:colOff>
                <xdr:row>35</xdr:row>
                <xdr:rowOff>38100</xdr:rowOff>
              </to>
            </anchor>
          </controlPr>
        </control>
      </mc:Choice>
      <mc:Fallback>
        <control shapeId="5286" r:id="rId168" name="CheckBox84"/>
      </mc:Fallback>
    </mc:AlternateContent>
    <mc:AlternateContent xmlns:mc="http://schemas.openxmlformats.org/markup-compatibility/2006">
      <mc:Choice Requires="x14">
        <control shapeId="5287" r:id="rId169" name="CheckBox85">
          <controlPr autoLine="0" r:id="rId35">
            <anchor moveWithCells="1">
              <from>
                <xdr:col>36</xdr:col>
                <xdr:colOff>180975</xdr:colOff>
                <xdr:row>35</xdr:row>
                <xdr:rowOff>38100</xdr:rowOff>
              </from>
              <to>
                <xdr:col>36</xdr:col>
                <xdr:colOff>466725</xdr:colOff>
                <xdr:row>36</xdr:row>
                <xdr:rowOff>38100</xdr:rowOff>
              </to>
            </anchor>
          </controlPr>
        </control>
      </mc:Choice>
      <mc:Fallback>
        <control shapeId="5287" r:id="rId169" name="CheckBox85"/>
      </mc:Fallback>
    </mc:AlternateContent>
    <mc:AlternateContent xmlns:mc="http://schemas.openxmlformats.org/markup-compatibility/2006">
      <mc:Choice Requires="x14">
        <control shapeId="5288" r:id="rId170" name="CheckBox86">
          <controlPr autoLine="0" r:id="rId33">
            <anchor moveWithCells="1">
              <from>
                <xdr:col>36</xdr:col>
                <xdr:colOff>180975</xdr:colOff>
                <xdr:row>35</xdr:row>
                <xdr:rowOff>47625</xdr:rowOff>
              </from>
              <to>
                <xdr:col>36</xdr:col>
                <xdr:colOff>466725</xdr:colOff>
                <xdr:row>36</xdr:row>
                <xdr:rowOff>38100</xdr:rowOff>
              </to>
            </anchor>
          </controlPr>
        </control>
      </mc:Choice>
      <mc:Fallback>
        <control shapeId="5288" r:id="rId170" name="CheckBox86"/>
      </mc:Fallback>
    </mc:AlternateContent>
    <mc:AlternateContent xmlns:mc="http://schemas.openxmlformats.org/markup-compatibility/2006">
      <mc:Choice Requires="x14">
        <control shapeId="5289" r:id="rId171" name="CheckBox87">
          <controlPr autoLine="0" r:id="rId33">
            <anchor moveWithCells="1">
              <from>
                <xdr:col>36</xdr:col>
                <xdr:colOff>180975</xdr:colOff>
                <xdr:row>35</xdr:row>
                <xdr:rowOff>47625</xdr:rowOff>
              </from>
              <to>
                <xdr:col>36</xdr:col>
                <xdr:colOff>466725</xdr:colOff>
                <xdr:row>36</xdr:row>
                <xdr:rowOff>38100</xdr:rowOff>
              </to>
            </anchor>
          </controlPr>
        </control>
      </mc:Choice>
      <mc:Fallback>
        <control shapeId="5289" r:id="rId171" name="CheckBox87"/>
      </mc:Fallback>
    </mc:AlternateContent>
    <mc:AlternateContent xmlns:mc="http://schemas.openxmlformats.org/markup-compatibility/2006">
      <mc:Choice Requires="x14">
        <control shapeId="5290" r:id="rId172" name="CheckBox88">
          <controlPr autoLine="0" r:id="rId35">
            <anchor moveWithCells="1">
              <from>
                <xdr:col>36</xdr:col>
                <xdr:colOff>180975</xdr:colOff>
                <xdr:row>36</xdr:row>
                <xdr:rowOff>38100</xdr:rowOff>
              </from>
              <to>
                <xdr:col>36</xdr:col>
                <xdr:colOff>466725</xdr:colOff>
                <xdr:row>37</xdr:row>
                <xdr:rowOff>38100</xdr:rowOff>
              </to>
            </anchor>
          </controlPr>
        </control>
      </mc:Choice>
      <mc:Fallback>
        <control shapeId="5290" r:id="rId172" name="CheckBox88"/>
      </mc:Fallback>
    </mc:AlternateContent>
    <mc:AlternateContent xmlns:mc="http://schemas.openxmlformats.org/markup-compatibility/2006">
      <mc:Choice Requires="x14">
        <control shapeId="5291" r:id="rId173" name="CheckBox89">
          <controlPr autoLine="0" r:id="rId33">
            <anchor moveWithCells="1">
              <from>
                <xdr:col>36</xdr:col>
                <xdr:colOff>180975</xdr:colOff>
                <xdr:row>36</xdr:row>
                <xdr:rowOff>47625</xdr:rowOff>
              </from>
              <to>
                <xdr:col>36</xdr:col>
                <xdr:colOff>466725</xdr:colOff>
                <xdr:row>37</xdr:row>
                <xdr:rowOff>38100</xdr:rowOff>
              </to>
            </anchor>
          </controlPr>
        </control>
      </mc:Choice>
      <mc:Fallback>
        <control shapeId="5291" r:id="rId173" name="CheckBox89"/>
      </mc:Fallback>
    </mc:AlternateContent>
    <mc:AlternateContent xmlns:mc="http://schemas.openxmlformats.org/markup-compatibility/2006">
      <mc:Choice Requires="x14">
        <control shapeId="5292" r:id="rId174" name="CheckBox90">
          <controlPr autoLine="0" r:id="rId33">
            <anchor moveWithCells="1">
              <from>
                <xdr:col>36</xdr:col>
                <xdr:colOff>180975</xdr:colOff>
                <xdr:row>36</xdr:row>
                <xdr:rowOff>47625</xdr:rowOff>
              </from>
              <to>
                <xdr:col>36</xdr:col>
                <xdr:colOff>466725</xdr:colOff>
                <xdr:row>37</xdr:row>
                <xdr:rowOff>38100</xdr:rowOff>
              </to>
            </anchor>
          </controlPr>
        </control>
      </mc:Choice>
      <mc:Fallback>
        <control shapeId="5292" r:id="rId174" name="CheckBox90"/>
      </mc:Fallback>
    </mc:AlternateContent>
    <mc:AlternateContent xmlns:mc="http://schemas.openxmlformats.org/markup-compatibility/2006">
      <mc:Choice Requires="x14">
        <control shapeId="5293" r:id="rId175" name="CheckBox91">
          <controlPr autoLine="0" r:id="rId35">
            <anchor moveWithCells="1">
              <from>
                <xdr:col>36</xdr:col>
                <xdr:colOff>180975</xdr:colOff>
                <xdr:row>37</xdr:row>
                <xdr:rowOff>38100</xdr:rowOff>
              </from>
              <to>
                <xdr:col>36</xdr:col>
                <xdr:colOff>466725</xdr:colOff>
                <xdr:row>38</xdr:row>
                <xdr:rowOff>38100</xdr:rowOff>
              </to>
            </anchor>
          </controlPr>
        </control>
      </mc:Choice>
      <mc:Fallback>
        <control shapeId="5293" r:id="rId175" name="CheckBox91"/>
      </mc:Fallback>
    </mc:AlternateContent>
    <mc:AlternateContent xmlns:mc="http://schemas.openxmlformats.org/markup-compatibility/2006">
      <mc:Choice Requires="x14">
        <control shapeId="5294" r:id="rId176" name="CheckBox92">
          <controlPr autoLine="0" r:id="rId33">
            <anchor moveWithCells="1">
              <from>
                <xdr:col>36</xdr:col>
                <xdr:colOff>180975</xdr:colOff>
                <xdr:row>37</xdr:row>
                <xdr:rowOff>47625</xdr:rowOff>
              </from>
              <to>
                <xdr:col>36</xdr:col>
                <xdr:colOff>466725</xdr:colOff>
                <xdr:row>38</xdr:row>
                <xdr:rowOff>38100</xdr:rowOff>
              </to>
            </anchor>
          </controlPr>
        </control>
      </mc:Choice>
      <mc:Fallback>
        <control shapeId="5294" r:id="rId176" name="CheckBox92"/>
      </mc:Fallback>
    </mc:AlternateContent>
    <mc:AlternateContent xmlns:mc="http://schemas.openxmlformats.org/markup-compatibility/2006">
      <mc:Choice Requires="x14">
        <control shapeId="5295" r:id="rId177" name="CheckBox93">
          <controlPr autoLine="0" r:id="rId33">
            <anchor moveWithCells="1">
              <from>
                <xdr:col>36</xdr:col>
                <xdr:colOff>180975</xdr:colOff>
                <xdr:row>37</xdr:row>
                <xdr:rowOff>47625</xdr:rowOff>
              </from>
              <to>
                <xdr:col>36</xdr:col>
                <xdr:colOff>466725</xdr:colOff>
                <xdr:row>38</xdr:row>
                <xdr:rowOff>38100</xdr:rowOff>
              </to>
            </anchor>
          </controlPr>
        </control>
      </mc:Choice>
      <mc:Fallback>
        <control shapeId="5295" r:id="rId177" name="CheckBox93"/>
      </mc:Fallback>
    </mc:AlternateContent>
    <mc:AlternateContent xmlns:mc="http://schemas.openxmlformats.org/markup-compatibility/2006">
      <mc:Choice Requires="x14">
        <control shapeId="5296" r:id="rId178" name="CheckBox94">
          <controlPr autoLine="0" r:id="rId35">
            <anchor moveWithCells="1">
              <from>
                <xdr:col>36</xdr:col>
                <xdr:colOff>180975</xdr:colOff>
                <xdr:row>38</xdr:row>
                <xdr:rowOff>38100</xdr:rowOff>
              </from>
              <to>
                <xdr:col>36</xdr:col>
                <xdr:colOff>466725</xdr:colOff>
                <xdr:row>39</xdr:row>
                <xdr:rowOff>38100</xdr:rowOff>
              </to>
            </anchor>
          </controlPr>
        </control>
      </mc:Choice>
      <mc:Fallback>
        <control shapeId="5296" r:id="rId178" name="CheckBox94"/>
      </mc:Fallback>
    </mc:AlternateContent>
    <mc:AlternateContent xmlns:mc="http://schemas.openxmlformats.org/markup-compatibility/2006">
      <mc:Choice Requires="x14">
        <control shapeId="5297" r:id="rId179" name="CheckBox95">
          <controlPr autoLine="0" r:id="rId33">
            <anchor moveWithCells="1">
              <from>
                <xdr:col>36</xdr:col>
                <xdr:colOff>180975</xdr:colOff>
                <xdr:row>38</xdr:row>
                <xdr:rowOff>47625</xdr:rowOff>
              </from>
              <to>
                <xdr:col>36</xdr:col>
                <xdr:colOff>466725</xdr:colOff>
                <xdr:row>39</xdr:row>
                <xdr:rowOff>38100</xdr:rowOff>
              </to>
            </anchor>
          </controlPr>
        </control>
      </mc:Choice>
      <mc:Fallback>
        <control shapeId="5297" r:id="rId179" name="CheckBox95"/>
      </mc:Fallback>
    </mc:AlternateContent>
    <mc:AlternateContent xmlns:mc="http://schemas.openxmlformats.org/markup-compatibility/2006">
      <mc:Choice Requires="x14">
        <control shapeId="5298" r:id="rId180" name="CheckBox96">
          <controlPr autoLine="0" r:id="rId33">
            <anchor moveWithCells="1">
              <from>
                <xdr:col>36</xdr:col>
                <xdr:colOff>180975</xdr:colOff>
                <xdr:row>38</xdr:row>
                <xdr:rowOff>47625</xdr:rowOff>
              </from>
              <to>
                <xdr:col>36</xdr:col>
                <xdr:colOff>466725</xdr:colOff>
                <xdr:row>39</xdr:row>
                <xdr:rowOff>38100</xdr:rowOff>
              </to>
            </anchor>
          </controlPr>
        </control>
      </mc:Choice>
      <mc:Fallback>
        <control shapeId="5298" r:id="rId180" name="CheckBox96"/>
      </mc:Fallback>
    </mc:AlternateContent>
    <mc:AlternateContent xmlns:mc="http://schemas.openxmlformats.org/markup-compatibility/2006">
      <mc:Choice Requires="x14">
        <control shapeId="5299" r:id="rId181" name="CheckBox97">
          <controlPr autoLine="0" r:id="rId35">
            <anchor moveWithCells="1">
              <from>
                <xdr:col>36</xdr:col>
                <xdr:colOff>180975</xdr:colOff>
                <xdr:row>39</xdr:row>
                <xdr:rowOff>38100</xdr:rowOff>
              </from>
              <to>
                <xdr:col>36</xdr:col>
                <xdr:colOff>466725</xdr:colOff>
                <xdr:row>40</xdr:row>
                <xdr:rowOff>38100</xdr:rowOff>
              </to>
            </anchor>
          </controlPr>
        </control>
      </mc:Choice>
      <mc:Fallback>
        <control shapeId="5299" r:id="rId181" name="CheckBox97"/>
      </mc:Fallback>
    </mc:AlternateContent>
    <mc:AlternateContent xmlns:mc="http://schemas.openxmlformats.org/markup-compatibility/2006">
      <mc:Choice Requires="x14">
        <control shapeId="5300" r:id="rId182" name="CheckBox98">
          <controlPr autoLine="0" r:id="rId33">
            <anchor moveWithCells="1">
              <from>
                <xdr:col>36</xdr:col>
                <xdr:colOff>180975</xdr:colOff>
                <xdr:row>39</xdr:row>
                <xdr:rowOff>47625</xdr:rowOff>
              </from>
              <to>
                <xdr:col>36</xdr:col>
                <xdr:colOff>466725</xdr:colOff>
                <xdr:row>40</xdr:row>
                <xdr:rowOff>38100</xdr:rowOff>
              </to>
            </anchor>
          </controlPr>
        </control>
      </mc:Choice>
      <mc:Fallback>
        <control shapeId="5300" r:id="rId182" name="CheckBox98"/>
      </mc:Fallback>
    </mc:AlternateContent>
    <mc:AlternateContent xmlns:mc="http://schemas.openxmlformats.org/markup-compatibility/2006">
      <mc:Choice Requires="x14">
        <control shapeId="5301" r:id="rId183" name="CheckBox99">
          <controlPr autoLine="0" r:id="rId33">
            <anchor moveWithCells="1">
              <from>
                <xdr:col>36</xdr:col>
                <xdr:colOff>180975</xdr:colOff>
                <xdr:row>39</xdr:row>
                <xdr:rowOff>47625</xdr:rowOff>
              </from>
              <to>
                <xdr:col>36</xdr:col>
                <xdr:colOff>466725</xdr:colOff>
                <xdr:row>40</xdr:row>
                <xdr:rowOff>38100</xdr:rowOff>
              </to>
            </anchor>
          </controlPr>
        </control>
      </mc:Choice>
      <mc:Fallback>
        <control shapeId="5301" r:id="rId183" name="CheckBox99"/>
      </mc:Fallback>
    </mc:AlternateContent>
    <mc:AlternateContent xmlns:mc="http://schemas.openxmlformats.org/markup-compatibility/2006">
      <mc:Choice Requires="x14">
        <control shapeId="5302" r:id="rId184" name="CheckBox100">
          <controlPr autoLine="0" r:id="rId35">
            <anchor moveWithCells="1">
              <from>
                <xdr:col>36</xdr:col>
                <xdr:colOff>180975</xdr:colOff>
                <xdr:row>40</xdr:row>
                <xdr:rowOff>38100</xdr:rowOff>
              </from>
              <to>
                <xdr:col>36</xdr:col>
                <xdr:colOff>466725</xdr:colOff>
                <xdr:row>41</xdr:row>
                <xdr:rowOff>38100</xdr:rowOff>
              </to>
            </anchor>
          </controlPr>
        </control>
      </mc:Choice>
      <mc:Fallback>
        <control shapeId="5302" r:id="rId184" name="CheckBox100"/>
      </mc:Fallback>
    </mc:AlternateContent>
    <mc:AlternateContent xmlns:mc="http://schemas.openxmlformats.org/markup-compatibility/2006">
      <mc:Choice Requires="x14">
        <control shapeId="5303" r:id="rId185" name="CheckBox101">
          <controlPr autoLine="0" r:id="rId33">
            <anchor moveWithCells="1">
              <from>
                <xdr:col>36</xdr:col>
                <xdr:colOff>180975</xdr:colOff>
                <xdr:row>40</xdr:row>
                <xdr:rowOff>47625</xdr:rowOff>
              </from>
              <to>
                <xdr:col>36</xdr:col>
                <xdr:colOff>466725</xdr:colOff>
                <xdr:row>41</xdr:row>
                <xdr:rowOff>38100</xdr:rowOff>
              </to>
            </anchor>
          </controlPr>
        </control>
      </mc:Choice>
      <mc:Fallback>
        <control shapeId="5303" r:id="rId185" name="CheckBox101"/>
      </mc:Fallback>
    </mc:AlternateContent>
    <mc:AlternateContent xmlns:mc="http://schemas.openxmlformats.org/markup-compatibility/2006">
      <mc:Choice Requires="x14">
        <control shapeId="5304" r:id="rId186" name="CheckBox102">
          <controlPr autoLine="0" r:id="rId33">
            <anchor moveWithCells="1">
              <from>
                <xdr:col>36</xdr:col>
                <xdr:colOff>180975</xdr:colOff>
                <xdr:row>40</xdr:row>
                <xdr:rowOff>47625</xdr:rowOff>
              </from>
              <to>
                <xdr:col>36</xdr:col>
                <xdr:colOff>466725</xdr:colOff>
                <xdr:row>41</xdr:row>
                <xdr:rowOff>38100</xdr:rowOff>
              </to>
            </anchor>
          </controlPr>
        </control>
      </mc:Choice>
      <mc:Fallback>
        <control shapeId="5304" r:id="rId186" name="CheckBox102"/>
      </mc:Fallback>
    </mc:AlternateContent>
    <mc:AlternateContent xmlns:mc="http://schemas.openxmlformats.org/markup-compatibility/2006">
      <mc:Choice Requires="x14">
        <control shapeId="5305" r:id="rId187" name="CheckBox103">
          <controlPr autoLine="0" r:id="rId35">
            <anchor moveWithCells="1">
              <from>
                <xdr:col>36</xdr:col>
                <xdr:colOff>180975</xdr:colOff>
                <xdr:row>41</xdr:row>
                <xdr:rowOff>38100</xdr:rowOff>
              </from>
              <to>
                <xdr:col>36</xdr:col>
                <xdr:colOff>466725</xdr:colOff>
                <xdr:row>42</xdr:row>
                <xdr:rowOff>38100</xdr:rowOff>
              </to>
            </anchor>
          </controlPr>
        </control>
      </mc:Choice>
      <mc:Fallback>
        <control shapeId="5305" r:id="rId187" name="CheckBox103"/>
      </mc:Fallback>
    </mc:AlternateContent>
    <mc:AlternateContent xmlns:mc="http://schemas.openxmlformats.org/markup-compatibility/2006">
      <mc:Choice Requires="x14">
        <control shapeId="5306" r:id="rId188" name="CheckBox104">
          <controlPr autoLine="0" r:id="rId33">
            <anchor moveWithCells="1">
              <from>
                <xdr:col>36</xdr:col>
                <xdr:colOff>180975</xdr:colOff>
                <xdr:row>41</xdr:row>
                <xdr:rowOff>47625</xdr:rowOff>
              </from>
              <to>
                <xdr:col>36</xdr:col>
                <xdr:colOff>466725</xdr:colOff>
                <xdr:row>42</xdr:row>
                <xdr:rowOff>38100</xdr:rowOff>
              </to>
            </anchor>
          </controlPr>
        </control>
      </mc:Choice>
      <mc:Fallback>
        <control shapeId="5306" r:id="rId188" name="CheckBox104"/>
      </mc:Fallback>
    </mc:AlternateContent>
    <mc:AlternateContent xmlns:mc="http://schemas.openxmlformats.org/markup-compatibility/2006">
      <mc:Choice Requires="x14">
        <control shapeId="5307" r:id="rId189" name="CheckBox105">
          <controlPr autoLine="0" r:id="rId33">
            <anchor moveWithCells="1">
              <from>
                <xdr:col>36</xdr:col>
                <xdr:colOff>180975</xdr:colOff>
                <xdr:row>41</xdr:row>
                <xdr:rowOff>47625</xdr:rowOff>
              </from>
              <to>
                <xdr:col>36</xdr:col>
                <xdr:colOff>466725</xdr:colOff>
                <xdr:row>42</xdr:row>
                <xdr:rowOff>38100</xdr:rowOff>
              </to>
            </anchor>
          </controlPr>
        </control>
      </mc:Choice>
      <mc:Fallback>
        <control shapeId="5307" r:id="rId189" name="CheckBox105"/>
      </mc:Fallback>
    </mc:AlternateContent>
    <mc:AlternateContent xmlns:mc="http://schemas.openxmlformats.org/markup-compatibility/2006">
      <mc:Choice Requires="x14">
        <control shapeId="5308" r:id="rId190" name="CheckBox106">
          <controlPr autoLine="0" r:id="rId35">
            <anchor moveWithCells="1">
              <from>
                <xdr:col>36</xdr:col>
                <xdr:colOff>180975</xdr:colOff>
                <xdr:row>42</xdr:row>
                <xdr:rowOff>38100</xdr:rowOff>
              </from>
              <to>
                <xdr:col>36</xdr:col>
                <xdr:colOff>466725</xdr:colOff>
                <xdr:row>43</xdr:row>
                <xdr:rowOff>38100</xdr:rowOff>
              </to>
            </anchor>
          </controlPr>
        </control>
      </mc:Choice>
      <mc:Fallback>
        <control shapeId="5308" r:id="rId190" name="CheckBox106"/>
      </mc:Fallback>
    </mc:AlternateContent>
    <mc:AlternateContent xmlns:mc="http://schemas.openxmlformats.org/markup-compatibility/2006">
      <mc:Choice Requires="x14">
        <control shapeId="5309" r:id="rId191" name="CheckBox107">
          <controlPr autoLine="0" r:id="rId33">
            <anchor moveWithCells="1">
              <from>
                <xdr:col>36</xdr:col>
                <xdr:colOff>180975</xdr:colOff>
                <xdr:row>42</xdr:row>
                <xdr:rowOff>47625</xdr:rowOff>
              </from>
              <to>
                <xdr:col>36</xdr:col>
                <xdr:colOff>466725</xdr:colOff>
                <xdr:row>43</xdr:row>
                <xdr:rowOff>38100</xdr:rowOff>
              </to>
            </anchor>
          </controlPr>
        </control>
      </mc:Choice>
      <mc:Fallback>
        <control shapeId="5309" r:id="rId191" name="CheckBox107"/>
      </mc:Fallback>
    </mc:AlternateContent>
    <mc:AlternateContent xmlns:mc="http://schemas.openxmlformats.org/markup-compatibility/2006">
      <mc:Choice Requires="x14">
        <control shapeId="5310" r:id="rId192" name="CheckBox108">
          <controlPr autoLine="0" r:id="rId33">
            <anchor moveWithCells="1">
              <from>
                <xdr:col>36</xdr:col>
                <xdr:colOff>180975</xdr:colOff>
                <xdr:row>42</xdr:row>
                <xdr:rowOff>47625</xdr:rowOff>
              </from>
              <to>
                <xdr:col>36</xdr:col>
                <xdr:colOff>466725</xdr:colOff>
                <xdr:row>43</xdr:row>
                <xdr:rowOff>38100</xdr:rowOff>
              </to>
            </anchor>
          </controlPr>
        </control>
      </mc:Choice>
      <mc:Fallback>
        <control shapeId="5310" r:id="rId192" name="CheckBox108"/>
      </mc:Fallback>
    </mc:AlternateContent>
    <mc:AlternateContent xmlns:mc="http://schemas.openxmlformats.org/markup-compatibility/2006">
      <mc:Choice Requires="x14">
        <control shapeId="5311" r:id="rId193" name="CheckBox109">
          <controlPr autoLine="0" r:id="rId35">
            <anchor moveWithCells="1">
              <from>
                <xdr:col>36</xdr:col>
                <xdr:colOff>180975</xdr:colOff>
                <xdr:row>43</xdr:row>
                <xdr:rowOff>38100</xdr:rowOff>
              </from>
              <to>
                <xdr:col>36</xdr:col>
                <xdr:colOff>466725</xdr:colOff>
                <xdr:row>44</xdr:row>
                <xdr:rowOff>38100</xdr:rowOff>
              </to>
            </anchor>
          </controlPr>
        </control>
      </mc:Choice>
      <mc:Fallback>
        <control shapeId="5311" r:id="rId193" name="CheckBox109"/>
      </mc:Fallback>
    </mc:AlternateContent>
    <mc:AlternateContent xmlns:mc="http://schemas.openxmlformats.org/markup-compatibility/2006">
      <mc:Choice Requires="x14">
        <control shapeId="5312" r:id="rId194" name="CheckBox110">
          <controlPr autoLine="0" r:id="rId33">
            <anchor moveWithCells="1">
              <from>
                <xdr:col>36</xdr:col>
                <xdr:colOff>180975</xdr:colOff>
                <xdr:row>43</xdr:row>
                <xdr:rowOff>47625</xdr:rowOff>
              </from>
              <to>
                <xdr:col>36</xdr:col>
                <xdr:colOff>466725</xdr:colOff>
                <xdr:row>44</xdr:row>
                <xdr:rowOff>38100</xdr:rowOff>
              </to>
            </anchor>
          </controlPr>
        </control>
      </mc:Choice>
      <mc:Fallback>
        <control shapeId="5312" r:id="rId194" name="CheckBox110"/>
      </mc:Fallback>
    </mc:AlternateContent>
    <mc:AlternateContent xmlns:mc="http://schemas.openxmlformats.org/markup-compatibility/2006">
      <mc:Choice Requires="x14">
        <control shapeId="5313" r:id="rId195" name="CheckBox111">
          <controlPr autoLine="0" r:id="rId33">
            <anchor moveWithCells="1">
              <from>
                <xdr:col>36</xdr:col>
                <xdr:colOff>180975</xdr:colOff>
                <xdr:row>43</xdr:row>
                <xdr:rowOff>47625</xdr:rowOff>
              </from>
              <to>
                <xdr:col>36</xdr:col>
                <xdr:colOff>466725</xdr:colOff>
                <xdr:row>44</xdr:row>
                <xdr:rowOff>38100</xdr:rowOff>
              </to>
            </anchor>
          </controlPr>
        </control>
      </mc:Choice>
      <mc:Fallback>
        <control shapeId="5313" r:id="rId195" name="CheckBox111"/>
      </mc:Fallback>
    </mc:AlternateContent>
    <mc:AlternateContent xmlns:mc="http://schemas.openxmlformats.org/markup-compatibility/2006">
      <mc:Choice Requires="x14">
        <control shapeId="5314" r:id="rId196" name="CheckBox112">
          <controlPr autoLine="0" r:id="rId35">
            <anchor moveWithCells="1">
              <from>
                <xdr:col>36</xdr:col>
                <xdr:colOff>180975</xdr:colOff>
                <xdr:row>44</xdr:row>
                <xdr:rowOff>38100</xdr:rowOff>
              </from>
              <to>
                <xdr:col>36</xdr:col>
                <xdr:colOff>466725</xdr:colOff>
                <xdr:row>45</xdr:row>
                <xdr:rowOff>38100</xdr:rowOff>
              </to>
            </anchor>
          </controlPr>
        </control>
      </mc:Choice>
      <mc:Fallback>
        <control shapeId="5314" r:id="rId196" name="CheckBox112"/>
      </mc:Fallback>
    </mc:AlternateContent>
    <mc:AlternateContent xmlns:mc="http://schemas.openxmlformats.org/markup-compatibility/2006">
      <mc:Choice Requires="x14">
        <control shapeId="5315" r:id="rId197" name="CheckBox113">
          <controlPr autoLine="0" r:id="rId33">
            <anchor moveWithCells="1">
              <from>
                <xdr:col>36</xdr:col>
                <xdr:colOff>180975</xdr:colOff>
                <xdr:row>44</xdr:row>
                <xdr:rowOff>47625</xdr:rowOff>
              </from>
              <to>
                <xdr:col>36</xdr:col>
                <xdr:colOff>466725</xdr:colOff>
                <xdr:row>45</xdr:row>
                <xdr:rowOff>38100</xdr:rowOff>
              </to>
            </anchor>
          </controlPr>
        </control>
      </mc:Choice>
      <mc:Fallback>
        <control shapeId="5315" r:id="rId197" name="CheckBox113"/>
      </mc:Fallback>
    </mc:AlternateContent>
    <mc:AlternateContent xmlns:mc="http://schemas.openxmlformats.org/markup-compatibility/2006">
      <mc:Choice Requires="x14">
        <control shapeId="5316" r:id="rId198" name="CheckBox114">
          <controlPr autoLine="0" r:id="rId33">
            <anchor moveWithCells="1">
              <from>
                <xdr:col>36</xdr:col>
                <xdr:colOff>180975</xdr:colOff>
                <xdr:row>44</xdr:row>
                <xdr:rowOff>47625</xdr:rowOff>
              </from>
              <to>
                <xdr:col>36</xdr:col>
                <xdr:colOff>466725</xdr:colOff>
                <xdr:row>45</xdr:row>
                <xdr:rowOff>38100</xdr:rowOff>
              </to>
            </anchor>
          </controlPr>
        </control>
      </mc:Choice>
      <mc:Fallback>
        <control shapeId="5316" r:id="rId198" name="CheckBox114"/>
      </mc:Fallback>
    </mc:AlternateContent>
    <mc:AlternateContent xmlns:mc="http://schemas.openxmlformats.org/markup-compatibility/2006">
      <mc:Choice Requires="x14">
        <control shapeId="5317" r:id="rId199" name="CheckBox115">
          <controlPr autoLine="0" r:id="rId35">
            <anchor moveWithCells="1">
              <from>
                <xdr:col>36</xdr:col>
                <xdr:colOff>180975</xdr:colOff>
                <xdr:row>45</xdr:row>
                <xdr:rowOff>38100</xdr:rowOff>
              </from>
              <to>
                <xdr:col>36</xdr:col>
                <xdr:colOff>466725</xdr:colOff>
                <xdr:row>46</xdr:row>
                <xdr:rowOff>38100</xdr:rowOff>
              </to>
            </anchor>
          </controlPr>
        </control>
      </mc:Choice>
      <mc:Fallback>
        <control shapeId="5317" r:id="rId199" name="CheckBox115"/>
      </mc:Fallback>
    </mc:AlternateContent>
    <mc:AlternateContent xmlns:mc="http://schemas.openxmlformats.org/markup-compatibility/2006">
      <mc:Choice Requires="x14">
        <control shapeId="5318" r:id="rId200" name="CheckBox116">
          <controlPr autoLine="0" r:id="rId33">
            <anchor moveWithCells="1">
              <from>
                <xdr:col>36</xdr:col>
                <xdr:colOff>180975</xdr:colOff>
                <xdr:row>45</xdr:row>
                <xdr:rowOff>47625</xdr:rowOff>
              </from>
              <to>
                <xdr:col>36</xdr:col>
                <xdr:colOff>466725</xdr:colOff>
                <xdr:row>46</xdr:row>
                <xdr:rowOff>38100</xdr:rowOff>
              </to>
            </anchor>
          </controlPr>
        </control>
      </mc:Choice>
      <mc:Fallback>
        <control shapeId="5318" r:id="rId200" name="CheckBox116"/>
      </mc:Fallback>
    </mc:AlternateContent>
    <mc:AlternateContent xmlns:mc="http://schemas.openxmlformats.org/markup-compatibility/2006">
      <mc:Choice Requires="x14">
        <control shapeId="5319" r:id="rId201" name="CheckBox117">
          <controlPr autoLine="0" r:id="rId33">
            <anchor moveWithCells="1">
              <from>
                <xdr:col>36</xdr:col>
                <xdr:colOff>180975</xdr:colOff>
                <xdr:row>45</xdr:row>
                <xdr:rowOff>47625</xdr:rowOff>
              </from>
              <to>
                <xdr:col>36</xdr:col>
                <xdr:colOff>466725</xdr:colOff>
                <xdr:row>46</xdr:row>
                <xdr:rowOff>38100</xdr:rowOff>
              </to>
            </anchor>
          </controlPr>
        </control>
      </mc:Choice>
      <mc:Fallback>
        <control shapeId="5319" r:id="rId201" name="CheckBox117"/>
      </mc:Fallback>
    </mc:AlternateContent>
    <mc:AlternateContent xmlns:mc="http://schemas.openxmlformats.org/markup-compatibility/2006">
      <mc:Choice Requires="x14">
        <control shapeId="5320" r:id="rId202" name="CheckBox118">
          <controlPr autoLine="0" r:id="rId35">
            <anchor moveWithCells="1">
              <from>
                <xdr:col>36</xdr:col>
                <xdr:colOff>180975</xdr:colOff>
                <xdr:row>46</xdr:row>
                <xdr:rowOff>38100</xdr:rowOff>
              </from>
              <to>
                <xdr:col>36</xdr:col>
                <xdr:colOff>466725</xdr:colOff>
                <xdr:row>47</xdr:row>
                <xdr:rowOff>38100</xdr:rowOff>
              </to>
            </anchor>
          </controlPr>
        </control>
      </mc:Choice>
      <mc:Fallback>
        <control shapeId="5320" r:id="rId202" name="CheckBox118"/>
      </mc:Fallback>
    </mc:AlternateContent>
    <mc:AlternateContent xmlns:mc="http://schemas.openxmlformats.org/markup-compatibility/2006">
      <mc:Choice Requires="x14">
        <control shapeId="5321" r:id="rId203" name="CheckBox119">
          <controlPr autoLine="0" r:id="rId33">
            <anchor moveWithCells="1">
              <from>
                <xdr:col>36</xdr:col>
                <xdr:colOff>180975</xdr:colOff>
                <xdr:row>46</xdr:row>
                <xdr:rowOff>47625</xdr:rowOff>
              </from>
              <to>
                <xdr:col>36</xdr:col>
                <xdr:colOff>466725</xdr:colOff>
                <xdr:row>47</xdr:row>
                <xdr:rowOff>38100</xdr:rowOff>
              </to>
            </anchor>
          </controlPr>
        </control>
      </mc:Choice>
      <mc:Fallback>
        <control shapeId="5321" r:id="rId203" name="CheckBox119"/>
      </mc:Fallback>
    </mc:AlternateContent>
    <mc:AlternateContent xmlns:mc="http://schemas.openxmlformats.org/markup-compatibility/2006">
      <mc:Choice Requires="x14">
        <control shapeId="5322" r:id="rId204" name="CheckBox120">
          <controlPr autoLine="0" r:id="rId33">
            <anchor moveWithCells="1">
              <from>
                <xdr:col>36</xdr:col>
                <xdr:colOff>180975</xdr:colOff>
                <xdr:row>46</xdr:row>
                <xdr:rowOff>47625</xdr:rowOff>
              </from>
              <to>
                <xdr:col>36</xdr:col>
                <xdr:colOff>466725</xdr:colOff>
                <xdr:row>47</xdr:row>
                <xdr:rowOff>38100</xdr:rowOff>
              </to>
            </anchor>
          </controlPr>
        </control>
      </mc:Choice>
      <mc:Fallback>
        <control shapeId="5322" r:id="rId204" name="CheckBox120"/>
      </mc:Fallback>
    </mc:AlternateContent>
    <mc:AlternateContent xmlns:mc="http://schemas.openxmlformats.org/markup-compatibility/2006">
      <mc:Choice Requires="x14">
        <control shapeId="5323" r:id="rId205" name="CheckBox121">
          <controlPr autoLine="0" r:id="rId35">
            <anchor moveWithCells="1">
              <from>
                <xdr:col>36</xdr:col>
                <xdr:colOff>180975</xdr:colOff>
                <xdr:row>47</xdr:row>
                <xdr:rowOff>38100</xdr:rowOff>
              </from>
              <to>
                <xdr:col>36</xdr:col>
                <xdr:colOff>466725</xdr:colOff>
                <xdr:row>47</xdr:row>
                <xdr:rowOff>228600</xdr:rowOff>
              </to>
            </anchor>
          </controlPr>
        </control>
      </mc:Choice>
      <mc:Fallback>
        <control shapeId="5323" r:id="rId205" name="CheckBox121"/>
      </mc:Fallback>
    </mc:AlternateContent>
    <mc:AlternateContent xmlns:mc="http://schemas.openxmlformats.org/markup-compatibility/2006">
      <mc:Choice Requires="x14">
        <control shapeId="5324" r:id="rId206" name="CheckBox122">
          <controlPr autoLine="0" r:id="rId33">
            <anchor moveWithCells="1">
              <from>
                <xdr:col>36</xdr:col>
                <xdr:colOff>180975</xdr:colOff>
                <xdr:row>47</xdr:row>
                <xdr:rowOff>47625</xdr:rowOff>
              </from>
              <to>
                <xdr:col>36</xdr:col>
                <xdr:colOff>466725</xdr:colOff>
                <xdr:row>47</xdr:row>
                <xdr:rowOff>228600</xdr:rowOff>
              </to>
            </anchor>
          </controlPr>
        </control>
      </mc:Choice>
      <mc:Fallback>
        <control shapeId="5324" r:id="rId206" name="CheckBox122"/>
      </mc:Fallback>
    </mc:AlternateContent>
    <mc:AlternateContent xmlns:mc="http://schemas.openxmlformats.org/markup-compatibility/2006">
      <mc:Choice Requires="x14">
        <control shapeId="5325" r:id="rId207" name="CheckBox123">
          <controlPr autoLine="0" r:id="rId33">
            <anchor moveWithCells="1">
              <from>
                <xdr:col>36</xdr:col>
                <xdr:colOff>180975</xdr:colOff>
                <xdr:row>47</xdr:row>
                <xdr:rowOff>47625</xdr:rowOff>
              </from>
              <to>
                <xdr:col>36</xdr:col>
                <xdr:colOff>466725</xdr:colOff>
                <xdr:row>47</xdr:row>
                <xdr:rowOff>228600</xdr:rowOff>
              </to>
            </anchor>
          </controlPr>
        </control>
      </mc:Choice>
      <mc:Fallback>
        <control shapeId="5325" r:id="rId207" name="CheckBox123"/>
      </mc:Fallback>
    </mc:AlternateContent>
    <mc:AlternateContent xmlns:mc="http://schemas.openxmlformats.org/markup-compatibility/2006">
      <mc:Choice Requires="x14">
        <control shapeId="5326" r:id="rId208" name="CheckBox124">
          <controlPr autoLine="0" r:id="rId35">
            <anchor moveWithCells="1">
              <from>
                <xdr:col>36</xdr:col>
                <xdr:colOff>180975</xdr:colOff>
                <xdr:row>48</xdr:row>
                <xdr:rowOff>38100</xdr:rowOff>
              </from>
              <to>
                <xdr:col>36</xdr:col>
                <xdr:colOff>466725</xdr:colOff>
                <xdr:row>49</xdr:row>
                <xdr:rowOff>38100</xdr:rowOff>
              </to>
            </anchor>
          </controlPr>
        </control>
      </mc:Choice>
      <mc:Fallback>
        <control shapeId="5326" r:id="rId208" name="CheckBox124"/>
      </mc:Fallback>
    </mc:AlternateContent>
    <mc:AlternateContent xmlns:mc="http://schemas.openxmlformats.org/markup-compatibility/2006">
      <mc:Choice Requires="x14">
        <control shapeId="5327" r:id="rId209" name="CheckBox125">
          <controlPr autoLine="0" r:id="rId33">
            <anchor moveWithCells="1">
              <from>
                <xdr:col>36</xdr:col>
                <xdr:colOff>180975</xdr:colOff>
                <xdr:row>48</xdr:row>
                <xdr:rowOff>47625</xdr:rowOff>
              </from>
              <to>
                <xdr:col>36</xdr:col>
                <xdr:colOff>466725</xdr:colOff>
                <xdr:row>49</xdr:row>
                <xdr:rowOff>38100</xdr:rowOff>
              </to>
            </anchor>
          </controlPr>
        </control>
      </mc:Choice>
      <mc:Fallback>
        <control shapeId="5327" r:id="rId209" name="CheckBox125"/>
      </mc:Fallback>
    </mc:AlternateContent>
    <mc:AlternateContent xmlns:mc="http://schemas.openxmlformats.org/markup-compatibility/2006">
      <mc:Choice Requires="x14">
        <control shapeId="5328" r:id="rId210" name="CheckBox126">
          <controlPr autoLine="0" r:id="rId33">
            <anchor moveWithCells="1">
              <from>
                <xdr:col>36</xdr:col>
                <xdr:colOff>180975</xdr:colOff>
                <xdr:row>48</xdr:row>
                <xdr:rowOff>47625</xdr:rowOff>
              </from>
              <to>
                <xdr:col>36</xdr:col>
                <xdr:colOff>466725</xdr:colOff>
                <xdr:row>49</xdr:row>
                <xdr:rowOff>38100</xdr:rowOff>
              </to>
            </anchor>
          </controlPr>
        </control>
      </mc:Choice>
      <mc:Fallback>
        <control shapeId="5328" r:id="rId210" name="CheckBox126"/>
      </mc:Fallback>
    </mc:AlternateContent>
    <mc:AlternateContent xmlns:mc="http://schemas.openxmlformats.org/markup-compatibility/2006">
      <mc:Choice Requires="x14">
        <control shapeId="5329" r:id="rId211" name="CheckBox127">
          <controlPr autoLine="0" r:id="rId35">
            <anchor moveWithCells="1">
              <from>
                <xdr:col>36</xdr:col>
                <xdr:colOff>180975</xdr:colOff>
                <xdr:row>49</xdr:row>
                <xdr:rowOff>38100</xdr:rowOff>
              </from>
              <to>
                <xdr:col>36</xdr:col>
                <xdr:colOff>466725</xdr:colOff>
                <xdr:row>50</xdr:row>
                <xdr:rowOff>28575</xdr:rowOff>
              </to>
            </anchor>
          </controlPr>
        </control>
      </mc:Choice>
      <mc:Fallback>
        <control shapeId="5329" r:id="rId211" name="CheckBox127"/>
      </mc:Fallback>
    </mc:AlternateContent>
    <mc:AlternateContent xmlns:mc="http://schemas.openxmlformats.org/markup-compatibility/2006">
      <mc:Choice Requires="x14">
        <control shapeId="5330" r:id="rId212" name="CheckBox128">
          <controlPr autoLine="0" r:id="rId33">
            <anchor moveWithCells="1">
              <from>
                <xdr:col>36</xdr:col>
                <xdr:colOff>180975</xdr:colOff>
                <xdr:row>49</xdr:row>
                <xdr:rowOff>47625</xdr:rowOff>
              </from>
              <to>
                <xdr:col>36</xdr:col>
                <xdr:colOff>466725</xdr:colOff>
                <xdr:row>50</xdr:row>
                <xdr:rowOff>28575</xdr:rowOff>
              </to>
            </anchor>
          </controlPr>
        </control>
      </mc:Choice>
      <mc:Fallback>
        <control shapeId="5330" r:id="rId212" name="CheckBox128"/>
      </mc:Fallback>
    </mc:AlternateContent>
    <mc:AlternateContent xmlns:mc="http://schemas.openxmlformats.org/markup-compatibility/2006">
      <mc:Choice Requires="x14">
        <control shapeId="5331" r:id="rId213" name="CheckBox129">
          <controlPr autoLine="0" r:id="rId33">
            <anchor moveWithCells="1">
              <from>
                <xdr:col>36</xdr:col>
                <xdr:colOff>180975</xdr:colOff>
                <xdr:row>49</xdr:row>
                <xdr:rowOff>47625</xdr:rowOff>
              </from>
              <to>
                <xdr:col>36</xdr:col>
                <xdr:colOff>466725</xdr:colOff>
                <xdr:row>50</xdr:row>
                <xdr:rowOff>28575</xdr:rowOff>
              </to>
            </anchor>
          </controlPr>
        </control>
      </mc:Choice>
      <mc:Fallback>
        <control shapeId="5331" r:id="rId213" name="CheckBox129"/>
      </mc:Fallback>
    </mc:AlternateContent>
    <mc:AlternateContent xmlns:mc="http://schemas.openxmlformats.org/markup-compatibility/2006">
      <mc:Choice Requires="x14">
        <control shapeId="5332" r:id="rId214" name="CheckBox130">
          <controlPr autoLine="0" r:id="rId35">
            <anchor moveWithCells="1">
              <from>
                <xdr:col>36</xdr:col>
                <xdr:colOff>180975</xdr:colOff>
                <xdr:row>50</xdr:row>
                <xdr:rowOff>38100</xdr:rowOff>
              </from>
              <to>
                <xdr:col>36</xdr:col>
                <xdr:colOff>466725</xdr:colOff>
                <xdr:row>51</xdr:row>
                <xdr:rowOff>28575</xdr:rowOff>
              </to>
            </anchor>
          </controlPr>
        </control>
      </mc:Choice>
      <mc:Fallback>
        <control shapeId="5332" r:id="rId214" name="CheckBox130"/>
      </mc:Fallback>
    </mc:AlternateContent>
    <mc:AlternateContent xmlns:mc="http://schemas.openxmlformats.org/markup-compatibility/2006">
      <mc:Choice Requires="x14">
        <control shapeId="5333" r:id="rId215" name="CheckBox131">
          <controlPr autoLine="0" r:id="rId33">
            <anchor moveWithCells="1">
              <from>
                <xdr:col>36</xdr:col>
                <xdr:colOff>180975</xdr:colOff>
                <xdr:row>50</xdr:row>
                <xdr:rowOff>47625</xdr:rowOff>
              </from>
              <to>
                <xdr:col>36</xdr:col>
                <xdr:colOff>466725</xdr:colOff>
                <xdr:row>51</xdr:row>
                <xdr:rowOff>28575</xdr:rowOff>
              </to>
            </anchor>
          </controlPr>
        </control>
      </mc:Choice>
      <mc:Fallback>
        <control shapeId="5333" r:id="rId215" name="CheckBox131"/>
      </mc:Fallback>
    </mc:AlternateContent>
    <mc:AlternateContent xmlns:mc="http://schemas.openxmlformats.org/markup-compatibility/2006">
      <mc:Choice Requires="x14">
        <control shapeId="5334" r:id="rId216" name="CheckBox132">
          <controlPr autoLine="0" r:id="rId33">
            <anchor moveWithCells="1">
              <from>
                <xdr:col>36</xdr:col>
                <xdr:colOff>180975</xdr:colOff>
                <xdr:row>50</xdr:row>
                <xdr:rowOff>47625</xdr:rowOff>
              </from>
              <to>
                <xdr:col>36</xdr:col>
                <xdr:colOff>466725</xdr:colOff>
                <xdr:row>51</xdr:row>
                <xdr:rowOff>28575</xdr:rowOff>
              </to>
            </anchor>
          </controlPr>
        </control>
      </mc:Choice>
      <mc:Fallback>
        <control shapeId="5334" r:id="rId216" name="CheckBox132"/>
      </mc:Fallback>
    </mc:AlternateContent>
    <mc:AlternateContent xmlns:mc="http://schemas.openxmlformats.org/markup-compatibility/2006">
      <mc:Choice Requires="x14">
        <control shapeId="5335" r:id="rId217" name="CheckBox133">
          <controlPr autoLine="0" r:id="rId35">
            <anchor moveWithCells="1">
              <from>
                <xdr:col>36</xdr:col>
                <xdr:colOff>180975</xdr:colOff>
                <xdr:row>51</xdr:row>
                <xdr:rowOff>38100</xdr:rowOff>
              </from>
              <to>
                <xdr:col>36</xdr:col>
                <xdr:colOff>466725</xdr:colOff>
                <xdr:row>52</xdr:row>
                <xdr:rowOff>38100</xdr:rowOff>
              </to>
            </anchor>
          </controlPr>
        </control>
      </mc:Choice>
      <mc:Fallback>
        <control shapeId="5335" r:id="rId217" name="CheckBox133"/>
      </mc:Fallback>
    </mc:AlternateContent>
    <mc:AlternateContent xmlns:mc="http://schemas.openxmlformats.org/markup-compatibility/2006">
      <mc:Choice Requires="x14">
        <control shapeId="5336" r:id="rId218" name="CheckBox134">
          <controlPr autoLine="0" r:id="rId33">
            <anchor moveWithCells="1">
              <from>
                <xdr:col>36</xdr:col>
                <xdr:colOff>180975</xdr:colOff>
                <xdr:row>51</xdr:row>
                <xdr:rowOff>47625</xdr:rowOff>
              </from>
              <to>
                <xdr:col>36</xdr:col>
                <xdr:colOff>466725</xdr:colOff>
                <xdr:row>52</xdr:row>
                <xdr:rowOff>38100</xdr:rowOff>
              </to>
            </anchor>
          </controlPr>
        </control>
      </mc:Choice>
      <mc:Fallback>
        <control shapeId="5336" r:id="rId218" name="CheckBox134"/>
      </mc:Fallback>
    </mc:AlternateContent>
    <mc:AlternateContent xmlns:mc="http://schemas.openxmlformats.org/markup-compatibility/2006">
      <mc:Choice Requires="x14">
        <control shapeId="5337" r:id="rId219" name="CheckBox135">
          <controlPr autoLine="0" r:id="rId33">
            <anchor moveWithCells="1">
              <from>
                <xdr:col>36</xdr:col>
                <xdr:colOff>180975</xdr:colOff>
                <xdr:row>51</xdr:row>
                <xdr:rowOff>47625</xdr:rowOff>
              </from>
              <to>
                <xdr:col>36</xdr:col>
                <xdr:colOff>466725</xdr:colOff>
                <xdr:row>52</xdr:row>
                <xdr:rowOff>38100</xdr:rowOff>
              </to>
            </anchor>
          </controlPr>
        </control>
      </mc:Choice>
      <mc:Fallback>
        <control shapeId="5337" r:id="rId219" name="CheckBox135"/>
      </mc:Fallback>
    </mc:AlternateContent>
    <mc:AlternateContent xmlns:mc="http://schemas.openxmlformats.org/markup-compatibility/2006">
      <mc:Choice Requires="x14">
        <control shapeId="5338" r:id="rId220" name="CheckBox136">
          <controlPr autoLine="0" r:id="rId35">
            <anchor moveWithCells="1">
              <from>
                <xdr:col>36</xdr:col>
                <xdr:colOff>180975</xdr:colOff>
                <xdr:row>52</xdr:row>
                <xdr:rowOff>38100</xdr:rowOff>
              </from>
              <to>
                <xdr:col>36</xdr:col>
                <xdr:colOff>466725</xdr:colOff>
                <xdr:row>53</xdr:row>
                <xdr:rowOff>38100</xdr:rowOff>
              </to>
            </anchor>
          </controlPr>
        </control>
      </mc:Choice>
      <mc:Fallback>
        <control shapeId="5338" r:id="rId220" name="CheckBox136"/>
      </mc:Fallback>
    </mc:AlternateContent>
    <mc:AlternateContent xmlns:mc="http://schemas.openxmlformats.org/markup-compatibility/2006">
      <mc:Choice Requires="x14">
        <control shapeId="5339" r:id="rId221" name="CheckBox137">
          <controlPr autoLine="0" r:id="rId33">
            <anchor moveWithCells="1">
              <from>
                <xdr:col>36</xdr:col>
                <xdr:colOff>180975</xdr:colOff>
                <xdr:row>52</xdr:row>
                <xdr:rowOff>47625</xdr:rowOff>
              </from>
              <to>
                <xdr:col>36</xdr:col>
                <xdr:colOff>466725</xdr:colOff>
                <xdr:row>53</xdr:row>
                <xdr:rowOff>38100</xdr:rowOff>
              </to>
            </anchor>
          </controlPr>
        </control>
      </mc:Choice>
      <mc:Fallback>
        <control shapeId="5339" r:id="rId221" name="CheckBox137"/>
      </mc:Fallback>
    </mc:AlternateContent>
    <mc:AlternateContent xmlns:mc="http://schemas.openxmlformats.org/markup-compatibility/2006">
      <mc:Choice Requires="x14">
        <control shapeId="5340" r:id="rId222" name="CheckBox138">
          <controlPr autoLine="0" r:id="rId33">
            <anchor moveWithCells="1">
              <from>
                <xdr:col>36</xdr:col>
                <xdr:colOff>180975</xdr:colOff>
                <xdr:row>52</xdr:row>
                <xdr:rowOff>47625</xdr:rowOff>
              </from>
              <to>
                <xdr:col>36</xdr:col>
                <xdr:colOff>466725</xdr:colOff>
                <xdr:row>53</xdr:row>
                <xdr:rowOff>38100</xdr:rowOff>
              </to>
            </anchor>
          </controlPr>
        </control>
      </mc:Choice>
      <mc:Fallback>
        <control shapeId="5340" r:id="rId222" name="CheckBox138"/>
      </mc:Fallback>
    </mc:AlternateContent>
    <mc:AlternateContent xmlns:mc="http://schemas.openxmlformats.org/markup-compatibility/2006">
      <mc:Choice Requires="x14">
        <control shapeId="5341" r:id="rId223" name="CheckBox139">
          <controlPr autoLine="0" r:id="rId35">
            <anchor moveWithCells="1">
              <from>
                <xdr:col>36</xdr:col>
                <xdr:colOff>180975</xdr:colOff>
                <xdr:row>53</xdr:row>
                <xdr:rowOff>38100</xdr:rowOff>
              </from>
              <to>
                <xdr:col>36</xdr:col>
                <xdr:colOff>466725</xdr:colOff>
                <xdr:row>53</xdr:row>
                <xdr:rowOff>228600</xdr:rowOff>
              </to>
            </anchor>
          </controlPr>
        </control>
      </mc:Choice>
      <mc:Fallback>
        <control shapeId="5341" r:id="rId223" name="CheckBox139"/>
      </mc:Fallback>
    </mc:AlternateContent>
    <mc:AlternateContent xmlns:mc="http://schemas.openxmlformats.org/markup-compatibility/2006">
      <mc:Choice Requires="x14">
        <control shapeId="5342" r:id="rId224" name="CheckBox140">
          <controlPr autoLine="0" r:id="rId33">
            <anchor moveWithCells="1">
              <from>
                <xdr:col>36</xdr:col>
                <xdr:colOff>180975</xdr:colOff>
                <xdr:row>53</xdr:row>
                <xdr:rowOff>47625</xdr:rowOff>
              </from>
              <to>
                <xdr:col>36</xdr:col>
                <xdr:colOff>466725</xdr:colOff>
                <xdr:row>53</xdr:row>
                <xdr:rowOff>228600</xdr:rowOff>
              </to>
            </anchor>
          </controlPr>
        </control>
      </mc:Choice>
      <mc:Fallback>
        <control shapeId="5342" r:id="rId224" name="CheckBox140"/>
      </mc:Fallback>
    </mc:AlternateContent>
    <mc:AlternateContent xmlns:mc="http://schemas.openxmlformats.org/markup-compatibility/2006">
      <mc:Choice Requires="x14">
        <control shapeId="5343" r:id="rId225" name="CheckBox141">
          <controlPr autoLine="0" r:id="rId33">
            <anchor moveWithCells="1">
              <from>
                <xdr:col>36</xdr:col>
                <xdr:colOff>180975</xdr:colOff>
                <xdr:row>53</xdr:row>
                <xdr:rowOff>47625</xdr:rowOff>
              </from>
              <to>
                <xdr:col>36</xdr:col>
                <xdr:colOff>466725</xdr:colOff>
                <xdr:row>53</xdr:row>
                <xdr:rowOff>228600</xdr:rowOff>
              </to>
            </anchor>
          </controlPr>
        </control>
      </mc:Choice>
      <mc:Fallback>
        <control shapeId="5343" r:id="rId225" name="CheckBox141"/>
      </mc:Fallback>
    </mc:AlternateContent>
    <mc:AlternateContent xmlns:mc="http://schemas.openxmlformats.org/markup-compatibility/2006">
      <mc:Choice Requires="x14">
        <control shapeId="5344" r:id="rId226" name="CheckBox142">
          <controlPr autoLine="0" r:id="rId35">
            <anchor moveWithCells="1">
              <from>
                <xdr:col>36</xdr:col>
                <xdr:colOff>180975</xdr:colOff>
                <xdr:row>54</xdr:row>
                <xdr:rowOff>38100</xdr:rowOff>
              </from>
              <to>
                <xdr:col>36</xdr:col>
                <xdr:colOff>466725</xdr:colOff>
                <xdr:row>55</xdr:row>
                <xdr:rowOff>38100</xdr:rowOff>
              </to>
            </anchor>
          </controlPr>
        </control>
      </mc:Choice>
      <mc:Fallback>
        <control shapeId="5344" r:id="rId226" name="CheckBox142"/>
      </mc:Fallback>
    </mc:AlternateContent>
    <mc:AlternateContent xmlns:mc="http://schemas.openxmlformats.org/markup-compatibility/2006">
      <mc:Choice Requires="x14">
        <control shapeId="5345" r:id="rId227" name="CheckBox143">
          <controlPr autoLine="0" r:id="rId33">
            <anchor moveWithCells="1">
              <from>
                <xdr:col>36</xdr:col>
                <xdr:colOff>180975</xdr:colOff>
                <xdr:row>54</xdr:row>
                <xdr:rowOff>47625</xdr:rowOff>
              </from>
              <to>
                <xdr:col>36</xdr:col>
                <xdr:colOff>466725</xdr:colOff>
                <xdr:row>55</xdr:row>
                <xdr:rowOff>38100</xdr:rowOff>
              </to>
            </anchor>
          </controlPr>
        </control>
      </mc:Choice>
      <mc:Fallback>
        <control shapeId="5345" r:id="rId227" name="CheckBox143"/>
      </mc:Fallback>
    </mc:AlternateContent>
    <mc:AlternateContent xmlns:mc="http://schemas.openxmlformats.org/markup-compatibility/2006">
      <mc:Choice Requires="x14">
        <control shapeId="5346" r:id="rId228" name="CheckBox144">
          <controlPr autoLine="0" r:id="rId33">
            <anchor moveWithCells="1">
              <from>
                <xdr:col>36</xdr:col>
                <xdr:colOff>180975</xdr:colOff>
                <xdr:row>54</xdr:row>
                <xdr:rowOff>47625</xdr:rowOff>
              </from>
              <to>
                <xdr:col>36</xdr:col>
                <xdr:colOff>466725</xdr:colOff>
                <xdr:row>55</xdr:row>
                <xdr:rowOff>38100</xdr:rowOff>
              </to>
            </anchor>
          </controlPr>
        </control>
      </mc:Choice>
      <mc:Fallback>
        <control shapeId="5346" r:id="rId228" name="CheckBox144"/>
      </mc:Fallback>
    </mc:AlternateContent>
    <mc:AlternateContent xmlns:mc="http://schemas.openxmlformats.org/markup-compatibility/2006">
      <mc:Choice Requires="x14">
        <control shapeId="5347" r:id="rId229" name="CheckBox145">
          <controlPr autoLine="0" r:id="rId35">
            <anchor moveWithCells="1">
              <from>
                <xdr:col>36</xdr:col>
                <xdr:colOff>180975</xdr:colOff>
                <xdr:row>55</xdr:row>
                <xdr:rowOff>38100</xdr:rowOff>
              </from>
              <to>
                <xdr:col>36</xdr:col>
                <xdr:colOff>466725</xdr:colOff>
                <xdr:row>56</xdr:row>
                <xdr:rowOff>38100</xdr:rowOff>
              </to>
            </anchor>
          </controlPr>
        </control>
      </mc:Choice>
      <mc:Fallback>
        <control shapeId="5347" r:id="rId229" name="CheckBox145"/>
      </mc:Fallback>
    </mc:AlternateContent>
    <mc:AlternateContent xmlns:mc="http://schemas.openxmlformats.org/markup-compatibility/2006">
      <mc:Choice Requires="x14">
        <control shapeId="5348" r:id="rId230" name="CheckBox146">
          <controlPr autoLine="0" r:id="rId33">
            <anchor moveWithCells="1">
              <from>
                <xdr:col>36</xdr:col>
                <xdr:colOff>180975</xdr:colOff>
                <xdr:row>55</xdr:row>
                <xdr:rowOff>47625</xdr:rowOff>
              </from>
              <to>
                <xdr:col>36</xdr:col>
                <xdr:colOff>466725</xdr:colOff>
                <xdr:row>56</xdr:row>
                <xdr:rowOff>38100</xdr:rowOff>
              </to>
            </anchor>
          </controlPr>
        </control>
      </mc:Choice>
      <mc:Fallback>
        <control shapeId="5348" r:id="rId230" name="CheckBox146"/>
      </mc:Fallback>
    </mc:AlternateContent>
    <mc:AlternateContent xmlns:mc="http://schemas.openxmlformats.org/markup-compatibility/2006">
      <mc:Choice Requires="x14">
        <control shapeId="5349" r:id="rId231" name="CheckBox147">
          <controlPr autoLine="0" r:id="rId33">
            <anchor moveWithCells="1">
              <from>
                <xdr:col>36</xdr:col>
                <xdr:colOff>180975</xdr:colOff>
                <xdr:row>55</xdr:row>
                <xdr:rowOff>47625</xdr:rowOff>
              </from>
              <to>
                <xdr:col>36</xdr:col>
                <xdr:colOff>466725</xdr:colOff>
                <xdr:row>56</xdr:row>
                <xdr:rowOff>38100</xdr:rowOff>
              </to>
            </anchor>
          </controlPr>
        </control>
      </mc:Choice>
      <mc:Fallback>
        <control shapeId="5349" r:id="rId231" name="CheckBox147"/>
      </mc:Fallback>
    </mc:AlternateContent>
    <mc:AlternateContent xmlns:mc="http://schemas.openxmlformats.org/markup-compatibility/2006">
      <mc:Choice Requires="x14">
        <control shapeId="5350" r:id="rId232" name="CheckBox148">
          <controlPr autoLine="0" r:id="rId35">
            <anchor moveWithCells="1">
              <from>
                <xdr:col>36</xdr:col>
                <xdr:colOff>180975</xdr:colOff>
                <xdr:row>56</xdr:row>
                <xdr:rowOff>38100</xdr:rowOff>
              </from>
              <to>
                <xdr:col>36</xdr:col>
                <xdr:colOff>466725</xdr:colOff>
                <xdr:row>56</xdr:row>
                <xdr:rowOff>228600</xdr:rowOff>
              </to>
            </anchor>
          </controlPr>
        </control>
      </mc:Choice>
      <mc:Fallback>
        <control shapeId="5350" r:id="rId232" name="CheckBox148"/>
      </mc:Fallback>
    </mc:AlternateContent>
    <mc:AlternateContent xmlns:mc="http://schemas.openxmlformats.org/markup-compatibility/2006">
      <mc:Choice Requires="x14">
        <control shapeId="5351" r:id="rId233" name="CheckBox149">
          <controlPr autoLine="0" r:id="rId33">
            <anchor moveWithCells="1">
              <from>
                <xdr:col>36</xdr:col>
                <xdr:colOff>180975</xdr:colOff>
                <xdr:row>56</xdr:row>
                <xdr:rowOff>47625</xdr:rowOff>
              </from>
              <to>
                <xdr:col>36</xdr:col>
                <xdr:colOff>466725</xdr:colOff>
                <xdr:row>56</xdr:row>
                <xdr:rowOff>228600</xdr:rowOff>
              </to>
            </anchor>
          </controlPr>
        </control>
      </mc:Choice>
      <mc:Fallback>
        <control shapeId="5351" r:id="rId233" name="CheckBox149"/>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eilensteine">
    <tabColor theme="0" tint="-0.34998626667073579"/>
    <pageSetUpPr autoPageBreaks="0" fitToPage="1"/>
  </sheetPr>
  <dimension ref="A1:U52"/>
  <sheetViews>
    <sheetView showGridLines="0" topLeftCell="A4" zoomScale="75" zoomScaleNormal="75" workbookViewId="0">
      <selection activeCell="B32" sqref="B32"/>
    </sheetView>
  </sheetViews>
  <sheetFormatPr baseColWidth="10" defaultColWidth="9.140625" defaultRowHeight="19.5" customHeight="1" x14ac:dyDescent="0.25"/>
  <cols>
    <col min="1" max="1" width="1" style="240" customWidth="1"/>
    <col min="2" max="2" width="16.140625" style="240" customWidth="1"/>
    <col min="3" max="3" width="35" style="240" customWidth="1"/>
    <col min="4" max="4" width="74" style="240" customWidth="1"/>
    <col min="5" max="5" width="16.28515625" style="240" customWidth="1"/>
    <col min="6" max="6" width="46" style="240" customWidth="1"/>
    <col min="7" max="7" width="25.28515625" style="240" customWidth="1"/>
    <col min="8" max="8" width="12.7109375" style="240" customWidth="1"/>
    <col min="9" max="9" width="0.140625" style="240" customWidth="1"/>
    <col min="10" max="10" width="17.7109375" style="240" customWidth="1"/>
    <col min="11" max="11" width="20.7109375" style="240" hidden="1" customWidth="1"/>
    <col min="12" max="12" width="17.85546875" style="240" hidden="1" customWidth="1"/>
    <col min="13" max="13" width="3.42578125" style="240" customWidth="1"/>
    <col min="14" max="14" width="13.85546875" style="240" bestFit="1" customWidth="1"/>
    <col min="15" max="15" width="13" style="240" bestFit="1" customWidth="1"/>
    <col min="16" max="17" width="9.140625" style="240"/>
    <col min="18" max="18" width="9.28515625" style="240" bestFit="1" customWidth="1"/>
    <col min="19" max="16384" width="9.140625" style="240"/>
  </cols>
  <sheetData>
    <row r="1" spans="1:21" s="231" customFormat="1" ht="51" customHeight="1" x14ac:dyDescent="0.25">
      <c r="A1" s="230"/>
      <c r="B1" s="235" t="s">
        <v>139</v>
      </c>
      <c r="C1" s="236"/>
      <c r="D1" s="70"/>
      <c r="E1" s="70"/>
      <c r="F1" s="70"/>
      <c r="G1" s="278" t="s">
        <v>41</v>
      </c>
      <c r="H1" s="277" t="s">
        <v>49</v>
      </c>
      <c r="I1" s="73"/>
      <c r="J1" s="73"/>
      <c r="K1" s="237"/>
      <c r="L1" s="71"/>
      <c r="M1" s="237"/>
      <c r="N1" s="72"/>
      <c r="O1" s="72"/>
    </row>
    <row r="2" spans="1:21" s="232" customFormat="1" ht="19.5" customHeight="1" x14ac:dyDescent="0.25">
      <c r="B2" s="233"/>
      <c r="C2" s="234"/>
      <c r="G2" s="318" t="s">
        <v>143</v>
      </c>
      <c r="H2" s="372" t="str">
        <f>Stammdaten!$B13</f>
        <v>Wolfgang Schmid</v>
      </c>
      <c r="I2" s="373"/>
      <c r="J2" s="373"/>
      <c r="K2" s="373"/>
      <c r="L2" s="373"/>
      <c r="M2" s="373"/>
      <c r="N2" s="373"/>
      <c r="Q2" s="238"/>
      <c r="S2" s="69"/>
      <c r="T2" s="370"/>
      <c r="U2" s="370"/>
    </row>
    <row r="3" spans="1:21" s="232" customFormat="1" ht="19.5" customHeight="1" x14ac:dyDescent="0.25">
      <c r="B3" s="233"/>
      <c r="C3" s="234"/>
      <c r="D3" s="73"/>
      <c r="E3" s="73"/>
      <c r="F3" s="73"/>
      <c r="G3" s="69" t="s">
        <v>29</v>
      </c>
      <c r="H3" s="371">
        <f>Stammdaten!$B16</f>
        <v>42550</v>
      </c>
      <c r="I3" s="371"/>
      <c r="J3" s="73"/>
      <c r="Q3" s="239"/>
      <c r="S3" s="69"/>
      <c r="T3" s="370"/>
      <c r="U3" s="370"/>
    </row>
    <row r="4" spans="1:21" s="242" customFormat="1" ht="30.75" customHeight="1" x14ac:dyDescent="0.25">
      <c r="A4" s="243"/>
      <c r="B4" s="259"/>
      <c r="C4" s="260"/>
      <c r="D4" s="260"/>
      <c r="E4" s="260"/>
      <c r="F4" s="260"/>
      <c r="G4" s="69" t="s">
        <v>78</v>
      </c>
      <c r="H4" s="371">
        <f>Stammdaten!$B19</f>
        <v>42576</v>
      </c>
      <c r="I4" s="371"/>
      <c r="J4" s="241"/>
      <c r="K4" s="241"/>
      <c r="L4" s="241"/>
      <c r="M4" s="241"/>
      <c r="N4" s="241"/>
      <c r="O4" s="241"/>
    </row>
    <row r="5" spans="1:21" s="242" customFormat="1" ht="21" customHeight="1" x14ac:dyDescent="0.25">
      <c r="A5" s="243"/>
      <c r="B5" s="262"/>
      <c r="C5" s="260"/>
      <c r="D5" s="260"/>
      <c r="E5" s="260"/>
      <c r="F5" s="260"/>
      <c r="G5" s="313"/>
      <c r="H5" s="279"/>
      <c r="I5" s="261"/>
      <c r="J5" s="241"/>
      <c r="K5" s="287"/>
      <c r="L5" s="241"/>
      <c r="M5" s="241"/>
      <c r="N5" s="241"/>
      <c r="O5" s="241"/>
      <c r="R5" s="241"/>
    </row>
    <row r="6" spans="1:21" s="242" customFormat="1" ht="5.25" customHeight="1" x14ac:dyDescent="0.25">
      <c r="A6" s="243"/>
      <c r="B6" s="263"/>
      <c r="C6" s="260"/>
      <c r="D6" s="260"/>
      <c r="E6" s="260"/>
      <c r="F6" s="260"/>
      <c r="G6" s="260"/>
      <c r="H6" s="260"/>
      <c r="I6" s="260"/>
      <c r="J6" s="289"/>
      <c r="K6" s="287"/>
      <c r="L6" s="289"/>
      <c r="M6" s="289"/>
      <c r="N6" s="241"/>
      <c r="O6" s="241"/>
    </row>
    <row r="7" spans="1:21" s="242" customFormat="1" ht="19.5" customHeight="1" x14ac:dyDescent="0.25">
      <c r="J7" s="289"/>
      <c r="K7" s="288"/>
      <c r="L7" s="289"/>
      <c r="M7" s="289"/>
      <c r="N7" s="289"/>
      <c r="O7" s="241"/>
    </row>
    <row r="8" spans="1:21" s="242" customFormat="1" ht="19.5" customHeight="1" x14ac:dyDescent="0.25">
      <c r="J8" s="289"/>
      <c r="K8" s="288"/>
      <c r="L8" s="289"/>
      <c r="M8" s="289"/>
      <c r="N8" s="289"/>
      <c r="O8" s="241"/>
    </row>
    <row r="9" spans="1:21" s="242" customFormat="1" ht="19.5" customHeight="1" x14ac:dyDescent="0.25">
      <c r="J9" s="289"/>
      <c r="K9" s="288"/>
      <c r="L9" s="289"/>
      <c r="M9" s="289"/>
      <c r="N9" s="289"/>
      <c r="O9" s="241"/>
    </row>
    <row r="10" spans="1:21" s="242" customFormat="1" ht="19.5" customHeight="1" x14ac:dyDescent="0.25">
      <c r="J10" s="289"/>
      <c r="K10" s="288"/>
      <c r="L10" s="289"/>
      <c r="M10" s="289"/>
      <c r="N10" s="289"/>
      <c r="O10" s="241"/>
    </row>
    <row r="11" spans="1:21" s="242" customFormat="1" ht="19.5" customHeight="1" x14ac:dyDescent="0.25">
      <c r="J11" s="289"/>
      <c r="K11" s="288"/>
      <c r="L11" s="289"/>
      <c r="M11" s="289"/>
      <c r="N11" s="289"/>
      <c r="O11" s="241"/>
    </row>
    <row r="12" spans="1:21" s="242" customFormat="1" ht="19.5" customHeight="1" x14ac:dyDescent="0.25">
      <c r="J12" s="289"/>
      <c r="K12" s="288"/>
      <c r="L12" s="289"/>
      <c r="M12" s="289"/>
      <c r="N12" s="289"/>
      <c r="O12" s="241"/>
    </row>
    <row r="13" spans="1:21" s="242" customFormat="1" ht="19.5" customHeight="1" x14ac:dyDescent="0.25">
      <c r="J13" s="289"/>
      <c r="K13" s="288"/>
      <c r="L13" s="289"/>
      <c r="M13" s="289"/>
      <c r="N13" s="289"/>
      <c r="O13" s="241"/>
    </row>
    <row r="14" spans="1:21" s="242" customFormat="1" ht="19.5" customHeight="1" x14ac:dyDescent="0.25">
      <c r="J14" s="289"/>
      <c r="K14" s="288"/>
      <c r="L14" s="289"/>
      <c r="M14" s="289"/>
      <c r="N14" s="289"/>
      <c r="O14" s="241"/>
    </row>
    <row r="15" spans="1:21" s="242" customFormat="1" ht="19.5" customHeight="1" x14ac:dyDescent="0.25">
      <c r="J15" s="289"/>
      <c r="K15" s="288"/>
      <c r="L15" s="289"/>
      <c r="M15" s="289"/>
      <c r="N15" s="289"/>
      <c r="O15" s="241"/>
    </row>
    <row r="16" spans="1:21" s="242" customFormat="1" ht="19.5" customHeight="1" x14ac:dyDescent="0.25">
      <c r="J16" s="289"/>
      <c r="K16" s="288"/>
      <c r="L16" s="289"/>
      <c r="M16" s="289"/>
      <c r="N16" s="289"/>
      <c r="O16" s="241"/>
    </row>
    <row r="17" spans="2:17" s="242" customFormat="1" ht="19.5" customHeight="1" x14ac:dyDescent="0.25">
      <c r="J17" s="289"/>
      <c r="K17" s="288"/>
      <c r="L17" s="289"/>
      <c r="M17" s="289"/>
      <c r="N17" s="289"/>
      <c r="O17" s="241"/>
    </row>
    <row r="18" spans="2:17" s="242" customFormat="1" ht="19.5" customHeight="1" x14ac:dyDescent="0.25">
      <c r="J18" s="289"/>
      <c r="K18" s="288"/>
      <c r="L18" s="289"/>
      <c r="M18" s="289"/>
      <c r="N18" s="289"/>
      <c r="O18" s="241"/>
    </row>
    <row r="19" spans="2:17" s="242" customFormat="1" ht="19.5" customHeight="1" x14ac:dyDescent="0.25">
      <c r="J19" s="289"/>
      <c r="K19" s="288"/>
      <c r="L19" s="289"/>
      <c r="M19" s="289"/>
      <c r="N19" s="289"/>
      <c r="O19" s="241"/>
    </row>
    <row r="20" spans="2:17" s="242" customFormat="1" ht="66.75" customHeight="1" x14ac:dyDescent="0.25">
      <c r="J20" s="289"/>
      <c r="K20" s="288"/>
      <c r="L20" s="289"/>
      <c r="M20" s="289"/>
      <c r="N20" s="289"/>
      <c r="O20" s="241"/>
    </row>
    <row r="21" spans="2:17" s="242" customFormat="1" ht="19.5" customHeight="1" x14ac:dyDescent="0.25">
      <c r="B21" s="258"/>
      <c r="C21" s="258"/>
      <c r="D21" s="258"/>
      <c r="E21" s="258"/>
      <c r="F21" s="258"/>
      <c r="G21" s="258"/>
      <c r="H21" s="258"/>
      <c r="I21" s="258"/>
      <c r="J21" s="314"/>
      <c r="K21" s="288"/>
      <c r="L21" s="241"/>
      <c r="M21" s="314"/>
      <c r="N21" s="314"/>
      <c r="O21" s="314"/>
      <c r="P21" s="258"/>
      <c r="Q21" s="258"/>
    </row>
    <row r="22" spans="2:17" s="242" customFormat="1" ht="9" customHeight="1" x14ac:dyDescent="0.25">
      <c r="B22" s="258"/>
      <c r="C22" s="258"/>
      <c r="D22" s="258"/>
      <c r="E22" s="258"/>
      <c r="F22" s="258"/>
      <c r="G22" s="258"/>
      <c r="H22" s="258"/>
      <c r="I22" s="258"/>
      <c r="J22" s="314"/>
      <c r="K22" s="289"/>
      <c r="L22" s="241"/>
      <c r="M22" s="314"/>
      <c r="N22" s="314"/>
      <c r="O22" s="314"/>
      <c r="P22" s="258"/>
      <c r="Q22" s="258"/>
    </row>
    <row r="23" spans="2:17" s="242" customFormat="1" ht="15" customHeight="1" x14ac:dyDescent="0.25">
      <c r="B23" s="244"/>
      <c r="C23" s="244"/>
      <c r="D23" s="244"/>
      <c r="E23" s="244"/>
      <c r="F23" s="244"/>
      <c r="G23" s="244"/>
      <c r="H23" s="244"/>
      <c r="I23" s="244"/>
      <c r="J23" s="245"/>
      <c r="K23" s="245"/>
      <c r="L23" s="241"/>
      <c r="M23" s="241"/>
      <c r="N23" s="241"/>
      <c r="O23" s="241"/>
    </row>
    <row r="24" spans="2:17" s="242" customFormat="1" ht="15" customHeight="1" x14ac:dyDescent="0.25">
      <c r="B24" s="244"/>
      <c r="C24" s="244"/>
      <c r="D24" s="244"/>
      <c r="E24" s="244"/>
      <c r="F24" s="244"/>
      <c r="G24" s="315" t="s">
        <v>128</v>
      </c>
      <c r="H24" s="246" t="s">
        <v>129</v>
      </c>
      <c r="I24" s="244"/>
      <c r="J24" s="245"/>
      <c r="K24" s="245"/>
      <c r="L24" s="241"/>
      <c r="M24" s="241"/>
      <c r="N24" s="241"/>
      <c r="O24" s="241"/>
    </row>
    <row r="25" spans="2:17" s="242" customFormat="1" ht="15" customHeight="1" x14ac:dyDescent="0.25">
      <c r="B25" s="244"/>
      <c r="C25" s="244"/>
      <c r="D25" s="244"/>
      <c r="E25" s="244"/>
      <c r="F25" s="244"/>
      <c r="G25" s="315" t="s">
        <v>130</v>
      </c>
      <c r="H25" s="285" t="s">
        <v>131</v>
      </c>
      <c r="I25" s="244"/>
      <c r="J25" s="245"/>
      <c r="K25" s="245"/>
      <c r="L25" s="241"/>
      <c r="M25" s="241"/>
      <c r="N25" s="241"/>
      <c r="O25" s="241"/>
    </row>
    <row r="26" spans="2:17" s="242" customFormat="1" ht="15" customHeight="1" x14ac:dyDescent="0.25">
      <c r="B26" s="244"/>
      <c r="C26" s="244"/>
      <c r="D26" s="244"/>
      <c r="E26" s="244"/>
      <c r="F26" s="244"/>
      <c r="G26" s="315" t="s">
        <v>132</v>
      </c>
      <c r="H26" s="247" t="s">
        <v>133</v>
      </c>
      <c r="I26" s="244"/>
      <c r="J26" s="245"/>
      <c r="K26" s="245"/>
      <c r="L26" s="241"/>
      <c r="M26" s="241"/>
      <c r="N26" s="241"/>
      <c r="O26" s="241"/>
    </row>
    <row r="27" spans="2:17" s="250" customFormat="1" ht="36" customHeight="1" x14ac:dyDescent="0.2">
      <c r="B27" s="264" t="s">
        <v>136</v>
      </c>
      <c r="C27" s="248"/>
      <c r="D27" s="248"/>
      <c r="E27" s="248"/>
      <c r="F27" s="248"/>
      <c r="G27" s="248"/>
      <c r="H27" s="248"/>
      <c r="I27" s="248"/>
      <c r="J27" s="248"/>
      <c r="K27" s="248"/>
      <c r="L27" s="249"/>
      <c r="N27" s="249"/>
      <c r="O27" s="251"/>
    </row>
    <row r="28" spans="2:17" s="268" customFormat="1" ht="54.75" customHeight="1" x14ac:dyDescent="0.3">
      <c r="B28" s="309" t="s">
        <v>28</v>
      </c>
      <c r="C28" s="309" t="s">
        <v>73</v>
      </c>
      <c r="D28" s="309" t="s">
        <v>137</v>
      </c>
      <c r="E28" s="317" t="s">
        <v>63</v>
      </c>
      <c r="F28" s="316" t="s">
        <v>142</v>
      </c>
      <c r="G28" s="310" t="s">
        <v>127</v>
      </c>
      <c r="H28" s="310" t="s">
        <v>13</v>
      </c>
      <c r="I28" s="309" t="s">
        <v>138</v>
      </c>
      <c r="J28" s="310" t="s">
        <v>123</v>
      </c>
      <c r="K28" s="310" t="s">
        <v>122</v>
      </c>
      <c r="L28" s="265"/>
      <c r="M28" s="266"/>
      <c r="N28" s="265"/>
      <c r="O28" s="267"/>
    </row>
    <row r="29" spans="2:17" s="242" customFormat="1" ht="24.95" customHeight="1" x14ac:dyDescent="0.2">
      <c r="B29" s="269">
        <v>42550</v>
      </c>
      <c r="C29" s="270" t="s">
        <v>141</v>
      </c>
      <c r="D29" s="271" t="s">
        <v>186</v>
      </c>
      <c r="E29" s="311"/>
      <c r="F29" s="271"/>
      <c r="G29" s="272"/>
      <c r="H29" s="253" t="s">
        <v>133</v>
      </c>
      <c r="I29" s="252"/>
      <c r="J29" s="273">
        <v>15</v>
      </c>
      <c r="K29" s="254">
        <v>0</v>
      </c>
      <c r="L29" s="255"/>
      <c r="N29" s="255"/>
      <c r="O29" s="256"/>
    </row>
    <row r="30" spans="2:17" s="242" customFormat="1" ht="15.75" x14ac:dyDescent="0.2">
      <c r="B30" s="269">
        <v>42948</v>
      </c>
      <c r="C30" s="270" t="s">
        <v>195</v>
      </c>
      <c r="D30" s="271"/>
      <c r="E30" s="312"/>
      <c r="F30" s="271"/>
      <c r="G30" s="272"/>
      <c r="H30" s="257" t="s">
        <v>129</v>
      </c>
      <c r="I30" s="252"/>
      <c r="J30" s="273">
        <v>15</v>
      </c>
      <c r="K30" s="254">
        <v>0</v>
      </c>
      <c r="L30" s="255"/>
      <c r="M30" s="241"/>
      <c r="N30" s="255"/>
      <c r="O30" s="256"/>
    </row>
    <row r="31" spans="2:17" s="242" customFormat="1" ht="24.95" customHeight="1" x14ac:dyDescent="0.2">
      <c r="B31" s="269">
        <v>43069</v>
      </c>
      <c r="C31" s="270" t="s">
        <v>62</v>
      </c>
      <c r="D31" s="271"/>
      <c r="E31" s="271"/>
      <c r="F31" s="271"/>
      <c r="G31" s="272"/>
      <c r="H31" s="253" t="s">
        <v>129</v>
      </c>
      <c r="I31" s="252"/>
      <c r="J31" s="273">
        <v>15</v>
      </c>
      <c r="K31" s="254">
        <v>0</v>
      </c>
      <c r="L31" s="255"/>
      <c r="N31" s="255"/>
      <c r="O31" s="256"/>
    </row>
    <row r="32" spans="2:17" s="242" customFormat="1" ht="24.95" customHeight="1" x14ac:dyDescent="0.2">
      <c r="B32" s="269">
        <v>43159</v>
      </c>
      <c r="C32" s="270" t="s">
        <v>196</v>
      </c>
      <c r="D32" s="271"/>
      <c r="E32" s="271"/>
      <c r="F32" s="271"/>
      <c r="G32" s="272"/>
      <c r="H32" s="253" t="s">
        <v>129</v>
      </c>
      <c r="I32" s="252"/>
      <c r="J32" s="273">
        <v>15</v>
      </c>
      <c r="K32" s="254">
        <v>0</v>
      </c>
      <c r="L32" s="255"/>
      <c r="N32" s="255"/>
      <c r="O32" s="256"/>
    </row>
    <row r="33" spans="2:15" s="242" customFormat="1" ht="24.95" customHeight="1" x14ac:dyDescent="0.2">
      <c r="B33" s="269"/>
      <c r="C33" s="270"/>
      <c r="D33" s="271"/>
      <c r="E33" s="271"/>
      <c r="F33" s="271"/>
      <c r="G33" s="272"/>
      <c r="H33" s="253" t="s">
        <v>129</v>
      </c>
      <c r="I33" s="252"/>
      <c r="J33" s="273">
        <v>15</v>
      </c>
      <c r="K33" s="254">
        <v>0</v>
      </c>
      <c r="L33" s="255"/>
      <c r="N33" s="255"/>
      <c r="O33" s="256"/>
    </row>
    <row r="34" spans="2:15" s="242" customFormat="1" ht="24.95" customHeight="1" x14ac:dyDescent="0.2">
      <c r="B34" s="269"/>
      <c r="C34" s="270"/>
      <c r="D34" s="271"/>
      <c r="E34" s="271"/>
      <c r="F34" s="271"/>
      <c r="G34" s="272"/>
      <c r="H34" s="253" t="s">
        <v>129</v>
      </c>
      <c r="I34" s="252"/>
      <c r="J34" s="274">
        <v>-10</v>
      </c>
      <c r="K34" s="254">
        <v>0</v>
      </c>
      <c r="L34" s="255"/>
      <c r="N34" s="255"/>
      <c r="O34" s="256"/>
    </row>
    <row r="35" spans="2:15" s="242" customFormat="1" ht="24.95" customHeight="1" x14ac:dyDescent="0.2">
      <c r="B35" s="269"/>
      <c r="C35" s="270"/>
      <c r="D35" s="271"/>
      <c r="E35" s="271"/>
      <c r="F35" s="271"/>
      <c r="G35" s="272"/>
      <c r="H35" s="253" t="s">
        <v>129</v>
      </c>
      <c r="I35" s="252"/>
      <c r="J35" s="273">
        <v>10</v>
      </c>
      <c r="K35" s="254">
        <v>0</v>
      </c>
      <c r="L35" s="255"/>
      <c r="N35" s="255"/>
      <c r="O35" s="256"/>
    </row>
    <row r="36" spans="2:15" s="242" customFormat="1" ht="24.95" customHeight="1" x14ac:dyDescent="0.25">
      <c r="B36" s="269"/>
      <c r="C36" s="270"/>
      <c r="D36" s="271"/>
      <c r="E36" s="271"/>
      <c r="F36" s="271"/>
      <c r="G36" s="272"/>
      <c r="H36" s="253" t="s">
        <v>129</v>
      </c>
      <c r="I36" s="252"/>
      <c r="J36" s="273">
        <v>15</v>
      </c>
      <c r="K36" s="254">
        <v>0</v>
      </c>
    </row>
    <row r="37" spans="2:15" s="242" customFormat="1" ht="24.95" customHeight="1" x14ac:dyDescent="0.25">
      <c r="B37" s="269"/>
      <c r="C37" s="270"/>
      <c r="D37" s="271"/>
      <c r="E37" s="271"/>
      <c r="F37" s="271"/>
      <c r="G37" s="272"/>
      <c r="H37" s="253" t="s">
        <v>129</v>
      </c>
      <c r="I37" s="252"/>
      <c r="J37" s="274">
        <v>10</v>
      </c>
      <c r="K37" s="254">
        <v>0</v>
      </c>
    </row>
    <row r="38" spans="2:15" s="242" customFormat="1" ht="24.95" customHeight="1" x14ac:dyDescent="0.25">
      <c r="B38" s="269"/>
      <c r="C38" s="270"/>
      <c r="D38" s="271"/>
      <c r="E38" s="271"/>
      <c r="F38" s="271"/>
      <c r="G38" s="272"/>
      <c r="H38" s="253" t="s">
        <v>129</v>
      </c>
      <c r="I38" s="252"/>
      <c r="J38" s="274">
        <v>15</v>
      </c>
      <c r="K38" s="254">
        <v>0</v>
      </c>
    </row>
    <row r="39" spans="2:15" s="242" customFormat="1" ht="24.95" customHeight="1" x14ac:dyDescent="0.25">
      <c r="B39" s="269"/>
      <c r="C39" s="270"/>
      <c r="D39" s="271"/>
      <c r="E39" s="271"/>
      <c r="F39" s="271"/>
      <c r="G39" s="272"/>
      <c r="H39" s="253" t="s">
        <v>129</v>
      </c>
      <c r="I39" s="252"/>
      <c r="J39" s="274">
        <v>15</v>
      </c>
      <c r="K39" s="254">
        <v>0</v>
      </c>
    </row>
    <row r="40" spans="2:15" s="242" customFormat="1" ht="24.95" customHeight="1" x14ac:dyDescent="0.25">
      <c r="B40" s="269"/>
      <c r="C40" s="270"/>
      <c r="D40" s="271"/>
      <c r="E40" s="271"/>
      <c r="F40" s="271"/>
      <c r="G40" s="272"/>
      <c r="H40" s="253"/>
      <c r="I40" s="252"/>
      <c r="J40" s="274"/>
      <c r="K40" s="254">
        <v>0</v>
      </c>
    </row>
    <row r="41" spans="2:15" s="242" customFormat="1" ht="24.95" customHeight="1" x14ac:dyDescent="0.25">
      <c r="B41" s="269"/>
      <c r="C41" s="270"/>
      <c r="D41" s="271"/>
      <c r="E41" s="271"/>
      <c r="F41" s="271"/>
      <c r="G41" s="272"/>
      <c r="H41" s="253"/>
      <c r="I41" s="252"/>
      <c r="J41" s="274"/>
      <c r="K41" s="254">
        <v>0</v>
      </c>
    </row>
    <row r="42" spans="2:15" ht="19.5" customHeight="1" x14ac:dyDescent="0.25">
      <c r="B42" s="269"/>
      <c r="C42" s="270"/>
      <c r="D42" s="271"/>
      <c r="E42" s="271"/>
      <c r="F42" s="271"/>
      <c r="G42" s="272"/>
      <c r="H42" s="253"/>
      <c r="I42" s="252"/>
      <c r="J42" s="274"/>
      <c r="K42" s="254">
        <v>0</v>
      </c>
    </row>
    <row r="43" spans="2:15" ht="19.5" customHeight="1" x14ac:dyDescent="0.25">
      <c r="B43" s="269"/>
      <c r="C43" s="270"/>
      <c r="D43" s="271"/>
      <c r="E43" s="271"/>
      <c r="F43" s="271"/>
      <c r="G43" s="272"/>
      <c r="H43" s="253"/>
      <c r="I43" s="252"/>
      <c r="J43" s="274"/>
      <c r="K43" s="254">
        <v>0</v>
      </c>
    </row>
    <row r="44" spans="2:15" s="242" customFormat="1" ht="24.95" customHeight="1" x14ac:dyDescent="0.25">
      <c r="B44" s="269"/>
      <c r="C44" s="270"/>
      <c r="D44" s="271"/>
      <c r="E44" s="271"/>
      <c r="F44" s="271"/>
      <c r="G44" s="272"/>
      <c r="H44" s="253"/>
      <c r="I44" s="286"/>
      <c r="J44" s="274"/>
      <c r="K44" s="254">
        <v>0</v>
      </c>
    </row>
    <row r="45" spans="2:15" s="242" customFormat="1" ht="24.95" customHeight="1" x14ac:dyDescent="0.25">
      <c r="B45" s="269"/>
      <c r="C45" s="270"/>
      <c r="D45" s="271"/>
      <c r="E45" s="271"/>
      <c r="F45" s="271"/>
      <c r="G45" s="272"/>
      <c r="H45" s="253"/>
      <c r="I45" s="286"/>
      <c r="J45" s="274"/>
      <c r="K45" s="254">
        <v>0</v>
      </c>
    </row>
    <row r="46" spans="2:15" s="242" customFormat="1" ht="24.95" customHeight="1" x14ac:dyDescent="0.25">
      <c r="B46" s="269"/>
      <c r="C46" s="270"/>
      <c r="D46" s="271"/>
      <c r="E46" s="271"/>
      <c r="F46" s="271"/>
      <c r="G46" s="272"/>
      <c r="H46" s="253"/>
      <c r="I46" s="286"/>
      <c r="J46" s="274"/>
      <c r="K46" s="254">
        <v>0</v>
      </c>
    </row>
    <row r="47" spans="2:15" s="242" customFormat="1" ht="24.95" customHeight="1" x14ac:dyDescent="0.25">
      <c r="B47" s="269"/>
      <c r="C47" s="270"/>
      <c r="D47" s="271"/>
      <c r="E47" s="271"/>
      <c r="F47" s="271"/>
      <c r="G47" s="272"/>
      <c r="H47" s="253"/>
      <c r="I47" s="286"/>
      <c r="J47" s="274"/>
      <c r="K47" s="254">
        <v>0</v>
      </c>
    </row>
    <row r="48" spans="2:15" s="242" customFormat="1" ht="24.95" customHeight="1" x14ac:dyDescent="0.25">
      <c r="B48" s="269"/>
      <c r="C48" s="270"/>
      <c r="D48" s="271"/>
      <c r="E48" s="271"/>
      <c r="F48" s="271"/>
      <c r="G48" s="272"/>
      <c r="H48" s="253"/>
      <c r="I48" s="286"/>
      <c r="J48" s="274"/>
      <c r="K48" s="254">
        <v>0</v>
      </c>
    </row>
    <row r="49" spans="2:11" s="242" customFormat="1" ht="24.95" customHeight="1" x14ac:dyDescent="0.25">
      <c r="B49" s="269"/>
      <c r="C49" s="270"/>
      <c r="D49" s="271"/>
      <c r="E49" s="271"/>
      <c r="F49" s="271"/>
      <c r="G49" s="272"/>
      <c r="H49" s="253"/>
      <c r="I49" s="286"/>
      <c r="J49" s="274"/>
      <c r="K49" s="254">
        <v>0</v>
      </c>
    </row>
    <row r="50" spans="2:11" ht="19.5" customHeight="1" x14ac:dyDescent="0.25">
      <c r="B50" s="269"/>
      <c r="C50" s="270"/>
      <c r="D50" s="271"/>
      <c r="E50" s="271"/>
      <c r="F50" s="271"/>
      <c r="G50" s="272"/>
      <c r="H50" s="253"/>
      <c r="I50" s="286"/>
      <c r="J50" s="274"/>
      <c r="K50" s="254"/>
    </row>
    <row r="51" spans="2:11" ht="19.5" customHeight="1" x14ac:dyDescent="0.25">
      <c r="B51" s="269"/>
      <c r="C51" s="270"/>
      <c r="D51" s="271"/>
      <c r="E51" s="271"/>
      <c r="F51" s="271"/>
      <c r="G51" s="272"/>
      <c r="H51" s="253"/>
      <c r="I51" s="286"/>
      <c r="J51" s="274"/>
      <c r="K51" s="254">
        <v>0</v>
      </c>
    </row>
    <row r="52" spans="2:11" ht="19.5" customHeight="1" x14ac:dyDescent="0.2">
      <c r="B52" s="275"/>
      <c r="C52" s="369"/>
      <c r="D52" s="369"/>
      <c r="E52" s="369"/>
      <c r="F52" s="369"/>
      <c r="G52" s="369"/>
      <c r="H52" s="276"/>
      <c r="I52" s="276"/>
      <c r="J52" s="276"/>
      <c r="K52" s="276"/>
    </row>
  </sheetData>
  <sheetProtection formatColumns="0" insertColumns="0" insertHyperlinks="0" selectLockedCells="1"/>
  <protectedRanges>
    <protectedRange sqref="E29" name="Bereich1_2_4_1"/>
  </protectedRanges>
  <dataConsolidate/>
  <mergeCells count="6">
    <mergeCell ref="C52:G52"/>
    <mergeCell ref="T2:U2"/>
    <mergeCell ref="T3:U3"/>
    <mergeCell ref="H4:I4"/>
    <mergeCell ref="H3:I3"/>
    <mergeCell ref="H2:N2"/>
  </mergeCells>
  <conditionalFormatting sqref="B40:K51 K29:K39">
    <cfRule type="expression" dxfId="20" priority="14">
      <formula>INT(ROW()/2)=ROW()/2</formula>
    </cfRule>
  </conditionalFormatting>
  <conditionalFormatting sqref="H40:H51">
    <cfRule type="expression" dxfId="19" priority="13">
      <formula>$H40=$H$24</formula>
    </cfRule>
  </conditionalFormatting>
  <conditionalFormatting sqref="H40:H51">
    <cfRule type="expression" dxfId="18" priority="11">
      <formula>$H40=$H$26</formula>
    </cfRule>
    <cfRule type="expression" dxfId="17" priority="12">
      <formula>$H40=$H$25</formula>
    </cfRule>
  </conditionalFormatting>
  <conditionalFormatting sqref="B29:D30 F29:J30 B31:J39">
    <cfRule type="expression" dxfId="16" priority="5">
      <formula>INT(ROW()/2)=ROW()/2</formula>
    </cfRule>
  </conditionalFormatting>
  <conditionalFormatting sqref="H30:H39">
    <cfRule type="expression" dxfId="15" priority="4">
      <formula>$H30=$H$24</formula>
    </cfRule>
  </conditionalFormatting>
  <conditionalFormatting sqref="H29:H39">
    <cfRule type="expression" dxfId="14" priority="2">
      <formula>$H29=$H$26</formula>
    </cfRule>
    <cfRule type="expression" dxfId="13" priority="3">
      <formula>$H29=$H$25</formula>
    </cfRule>
  </conditionalFormatting>
  <conditionalFormatting sqref="H29">
    <cfRule type="expression" dxfId="12" priority="1">
      <formula>$H29=$H$24</formula>
    </cfRule>
  </conditionalFormatting>
  <dataValidations count="2">
    <dataValidation type="list" allowBlank="1" showInputMessage="1" showErrorMessage="1" sqref="G29:G51">
      <formula1>Verantwortlich</formula1>
    </dataValidation>
    <dataValidation type="list" allowBlank="1" showInputMessage="1" showErrorMessage="1" sqref="H29:H51">
      <formula1>Status</formula1>
    </dataValidation>
  </dataValidations>
  <printOptions horizontalCentered="1" verticalCentered="1"/>
  <pageMargins left="0.59055118110236227" right="0.59055118110236227" top="0.70866141732283472" bottom="0.70866141732283472" header="0.31496062992125984" footer="0.31496062992125984"/>
  <pageSetup paperSize="8" scale="59" orientation="landscape" r:id="rId1"/>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drawing r:id="rId2"/>
  <legacyDrawing r:id="rId3"/>
  <controls>
    <mc:AlternateContent xmlns:mc="http://schemas.openxmlformats.org/markup-compatibility/2006">
      <mc:Choice Requires="x14">
        <control shapeId="555009" r:id="rId4" name="FirmenLogo">
          <controlPr defaultSize="0" autoLine="0" autoPict="0" r:id="rId5">
            <anchor moveWithCells="1">
              <from>
                <xdr:col>14</xdr:col>
                <xdr:colOff>400050</xdr:colOff>
                <xdr:row>0</xdr:row>
                <xdr:rowOff>619125</xdr:rowOff>
              </from>
              <to>
                <xdr:col>17</xdr:col>
                <xdr:colOff>333375</xdr:colOff>
                <xdr:row>3</xdr:row>
                <xdr:rowOff>200025</xdr:rowOff>
              </to>
            </anchor>
          </controlPr>
        </control>
      </mc:Choice>
      <mc:Fallback>
        <control shapeId="555009" r:id="rId4" name="FirmenLogo"/>
      </mc:Fallback>
    </mc:AlternateContent>
  </control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story1">
    <tabColor theme="0" tint="-0.34998626667073579"/>
  </sheetPr>
  <dimension ref="A1:DN6"/>
  <sheetViews>
    <sheetView workbookViewId="0">
      <selection sqref="A1:XFD1"/>
    </sheetView>
  </sheetViews>
  <sheetFormatPr baseColWidth="10" defaultRowHeight="15" x14ac:dyDescent="0.25"/>
  <cols>
    <col min="2" max="2" width="46.42578125" customWidth="1"/>
    <col min="3" max="74" width="11.7109375" style="2" customWidth="1"/>
  </cols>
  <sheetData>
    <row r="1" spans="1:118" s="66" customFormat="1" ht="15.75" thickBot="1" x14ac:dyDescent="0.3">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row>
    <row r="2" spans="1:118" ht="21" thickBot="1" x14ac:dyDescent="0.3">
      <c r="A2" s="60"/>
      <c r="B2" s="60"/>
      <c r="C2" s="375">
        <v>1</v>
      </c>
      <c r="D2" s="383"/>
      <c r="E2" s="383"/>
      <c r="F2" s="384"/>
      <c r="G2" s="375">
        <v>2</v>
      </c>
      <c r="H2" s="383"/>
      <c r="I2" s="383"/>
      <c r="J2" s="384"/>
      <c r="K2" s="385">
        <v>3</v>
      </c>
      <c r="L2" s="385"/>
      <c r="M2" s="385"/>
      <c r="N2" s="385"/>
      <c r="O2" s="385">
        <v>4</v>
      </c>
      <c r="P2" s="385"/>
      <c r="Q2" s="385"/>
      <c r="R2" s="385"/>
      <c r="S2" s="385">
        <v>5</v>
      </c>
      <c r="T2" s="385"/>
      <c r="U2" s="385"/>
      <c r="V2" s="385"/>
      <c r="W2" s="385">
        <v>6</v>
      </c>
      <c r="X2" s="385"/>
      <c r="Y2" s="385"/>
      <c r="Z2" s="385"/>
      <c r="AA2" s="385">
        <v>7</v>
      </c>
      <c r="AB2" s="385"/>
      <c r="AC2" s="385"/>
      <c r="AD2" s="385"/>
      <c r="AE2" s="385">
        <v>8</v>
      </c>
      <c r="AF2" s="385"/>
      <c r="AG2" s="385"/>
      <c r="AH2" s="385"/>
      <c r="AI2" s="385">
        <v>9</v>
      </c>
      <c r="AJ2" s="385"/>
      <c r="AK2" s="385"/>
      <c r="AL2" s="385"/>
      <c r="AM2" s="385">
        <v>10</v>
      </c>
      <c r="AN2" s="385"/>
      <c r="AO2" s="385"/>
      <c r="AP2" s="385"/>
      <c r="AQ2" s="375">
        <v>11</v>
      </c>
      <c r="AR2" s="376"/>
      <c r="AS2" s="376"/>
      <c r="AT2" s="376"/>
      <c r="AU2" s="385">
        <v>12</v>
      </c>
      <c r="AV2" s="385"/>
      <c r="AW2" s="385"/>
      <c r="AX2" s="385"/>
      <c r="AY2" s="385">
        <v>13</v>
      </c>
      <c r="AZ2" s="385"/>
      <c r="BA2" s="385"/>
      <c r="BB2" s="385"/>
      <c r="BC2" s="385">
        <v>14</v>
      </c>
      <c r="BD2" s="385"/>
      <c r="BE2" s="385"/>
      <c r="BF2" s="385"/>
      <c r="BG2" s="385">
        <v>15</v>
      </c>
      <c r="BH2" s="385"/>
      <c r="BI2" s="385"/>
      <c r="BJ2" s="385"/>
      <c r="BK2" s="385">
        <v>16</v>
      </c>
      <c r="BL2" s="385"/>
      <c r="BM2" s="385"/>
      <c r="BN2" s="385"/>
      <c r="BO2" s="385">
        <v>17</v>
      </c>
      <c r="BP2" s="385"/>
      <c r="BQ2" s="385"/>
      <c r="BR2" s="385"/>
      <c r="BS2" s="385">
        <v>18</v>
      </c>
      <c r="BT2" s="385"/>
      <c r="BU2" s="385"/>
      <c r="BV2" s="385"/>
      <c r="BW2" s="385">
        <v>19</v>
      </c>
      <c r="BX2" s="385"/>
      <c r="BY2" s="385"/>
      <c r="BZ2" s="385"/>
      <c r="CA2" s="385">
        <v>20</v>
      </c>
      <c r="CB2" s="385"/>
      <c r="CC2" s="385"/>
      <c r="CD2" s="385"/>
      <c r="CE2" s="385">
        <v>21</v>
      </c>
      <c r="CF2" s="385"/>
      <c r="CG2" s="385"/>
      <c r="CH2" s="385"/>
      <c r="CI2" s="385">
        <v>22</v>
      </c>
      <c r="CJ2" s="385"/>
      <c r="CK2" s="385"/>
      <c r="CL2" s="385"/>
      <c r="CM2" s="385">
        <v>23</v>
      </c>
      <c r="CN2" s="385"/>
      <c r="CO2" s="385"/>
      <c r="CP2" s="385"/>
      <c r="CQ2" s="385">
        <v>24</v>
      </c>
      <c r="CR2" s="385"/>
      <c r="CS2" s="385"/>
      <c r="CT2" s="385"/>
      <c r="CU2" s="385">
        <v>25</v>
      </c>
      <c r="CV2" s="385"/>
      <c r="CW2" s="385"/>
      <c r="CX2" s="385"/>
      <c r="CY2" s="385">
        <v>26</v>
      </c>
      <c r="CZ2" s="385"/>
      <c r="DA2" s="385"/>
      <c r="DB2" s="385"/>
      <c r="DC2" s="385">
        <v>27</v>
      </c>
      <c r="DD2" s="385"/>
      <c r="DE2" s="385"/>
      <c r="DF2" s="385"/>
      <c r="DG2" s="385">
        <v>28</v>
      </c>
      <c r="DH2" s="385"/>
      <c r="DI2" s="385"/>
      <c r="DJ2" s="385"/>
      <c r="DK2" s="385">
        <v>29</v>
      </c>
      <c r="DL2" s="385"/>
      <c r="DM2" s="385"/>
      <c r="DN2" s="385"/>
    </row>
    <row r="3" spans="1:118" ht="40.5" customHeight="1" thickBot="1" x14ac:dyDescent="0.35">
      <c r="A3" s="61"/>
      <c r="B3" s="61"/>
      <c r="C3" s="378" t="s">
        <v>50</v>
      </c>
      <c r="D3" s="379"/>
      <c r="E3" s="379"/>
      <c r="F3" s="380"/>
      <c r="G3" s="381" t="s">
        <v>51</v>
      </c>
      <c r="H3" s="379"/>
      <c r="I3" s="379"/>
      <c r="J3" s="382"/>
      <c r="K3" s="374" t="s">
        <v>91</v>
      </c>
      <c r="L3" s="374"/>
      <c r="M3" s="374"/>
      <c r="N3" s="374"/>
      <c r="O3" s="374" t="s">
        <v>92</v>
      </c>
      <c r="P3" s="374"/>
      <c r="Q3" s="374"/>
      <c r="R3" s="374"/>
      <c r="S3" s="374" t="s">
        <v>52</v>
      </c>
      <c r="T3" s="374"/>
      <c r="U3" s="374"/>
      <c r="V3" s="374"/>
      <c r="W3" s="374" t="s">
        <v>53</v>
      </c>
      <c r="X3" s="374"/>
      <c r="Y3" s="374"/>
      <c r="Z3" s="374"/>
      <c r="AA3" s="374" t="s">
        <v>54</v>
      </c>
      <c r="AB3" s="374"/>
      <c r="AC3" s="374"/>
      <c r="AD3" s="374"/>
      <c r="AE3" s="374" t="s">
        <v>55</v>
      </c>
      <c r="AF3" s="374"/>
      <c r="AG3" s="374"/>
      <c r="AH3" s="374"/>
      <c r="AI3" s="374" t="s">
        <v>56</v>
      </c>
      <c r="AJ3" s="374"/>
      <c r="AK3" s="374"/>
      <c r="AL3" s="374"/>
      <c r="AM3" s="374" t="s">
        <v>57</v>
      </c>
      <c r="AN3" s="374"/>
      <c r="AO3" s="374"/>
      <c r="AP3" s="374"/>
      <c r="AQ3" s="378" t="s">
        <v>58</v>
      </c>
      <c r="AR3" s="386"/>
      <c r="AS3" s="386"/>
      <c r="AT3" s="386"/>
      <c r="AU3" s="374" t="s">
        <v>66</v>
      </c>
      <c r="AV3" s="374"/>
      <c r="AW3" s="374"/>
      <c r="AX3" s="374"/>
      <c r="AY3" s="374" t="s">
        <v>59</v>
      </c>
      <c r="AZ3" s="374"/>
      <c r="BA3" s="374"/>
      <c r="BB3" s="374"/>
      <c r="BC3" s="374" t="s">
        <v>60</v>
      </c>
      <c r="BD3" s="374"/>
      <c r="BE3" s="374"/>
      <c r="BF3" s="374"/>
      <c r="BG3" s="374" t="s">
        <v>61</v>
      </c>
      <c r="BH3" s="374"/>
      <c r="BI3" s="374"/>
      <c r="BJ3" s="374"/>
      <c r="BK3" s="374" t="s">
        <v>67</v>
      </c>
      <c r="BL3" s="374"/>
      <c r="BM3" s="374"/>
      <c r="BN3" s="374"/>
      <c r="BO3" s="374" t="s">
        <v>62</v>
      </c>
      <c r="BP3" s="374"/>
      <c r="BQ3" s="374"/>
      <c r="BR3" s="374"/>
      <c r="BS3" s="374" t="s">
        <v>125</v>
      </c>
      <c r="BT3" s="374"/>
      <c r="BU3" s="374"/>
      <c r="BV3" s="374"/>
      <c r="BW3" s="374" t="s">
        <v>126</v>
      </c>
      <c r="BX3" s="374"/>
      <c r="BY3" s="374"/>
      <c r="BZ3" s="374"/>
      <c r="CA3" s="374" t="s">
        <v>113</v>
      </c>
      <c r="CB3" s="374"/>
      <c r="CC3" s="374"/>
      <c r="CD3" s="374"/>
      <c r="CE3" s="374" t="s">
        <v>114</v>
      </c>
      <c r="CF3" s="374"/>
      <c r="CG3" s="374"/>
      <c r="CH3" s="374"/>
      <c r="CI3" s="374" t="s">
        <v>119</v>
      </c>
      <c r="CJ3" s="374"/>
      <c r="CK3" s="374"/>
      <c r="CL3" s="374"/>
      <c r="CM3" s="374" t="s">
        <v>115</v>
      </c>
      <c r="CN3" s="374"/>
      <c r="CO3" s="374"/>
      <c r="CP3" s="374"/>
      <c r="CQ3" s="374" t="s">
        <v>116</v>
      </c>
      <c r="CR3" s="374"/>
      <c r="CS3" s="374"/>
      <c r="CT3" s="374"/>
      <c r="CU3" s="374" t="s">
        <v>117</v>
      </c>
      <c r="CV3" s="374"/>
      <c r="CW3" s="374"/>
      <c r="CX3" s="374"/>
      <c r="CY3" s="374" t="s">
        <v>118</v>
      </c>
      <c r="CZ3" s="374"/>
      <c r="DA3" s="374"/>
      <c r="DB3" s="374"/>
      <c r="DC3" s="374" t="s">
        <v>62</v>
      </c>
      <c r="DD3" s="374"/>
      <c r="DE3" s="374"/>
      <c r="DF3" s="374"/>
      <c r="DG3" s="374" t="s">
        <v>120</v>
      </c>
      <c r="DH3" s="374"/>
      <c r="DI3" s="374"/>
      <c r="DJ3" s="374"/>
      <c r="DK3" s="374" t="s">
        <v>121</v>
      </c>
      <c r="DL3" s="374"/>
      <c r="DM3" s="374"/>
      <c r="DN3" s="374"/>
    </row>
    <row r="4" spans="1:118" ht="21" thickBot="1" x14ac:dyDescent="0.3">
      <c r="A4" s="387" t="s">
        <v>63</v>
      </c>
      <c r="B4" s="387" t="s">
        <v>64</v>
      </c>
      <c r="C4" s="375" t="s">
        <v>147</v>
      </c>
      <c r="D4" s="376"/>
      <c r="E4" s="376"/>
      <c r="F4" s="377"/>
      <c r="G4" s="375" t="s">
        <v>147</v>
      </c>
      <c r="H4" s="376"/>
      <c r="I4" s="376"/>
      <c r="J4" s="377"/>
      <c r="K4" s="375" t="s">
        <v>147</v>
      </c>
      <c r="L4" s="376"/>
      <c r="M4" s="376"/>
      <c r="N4" s="377"/>
      <c r="O4" s="375" t="s">
        <v>147</v>
      </c>
      <c r="P4" s="376"/>
      <c r="Q4" s="376"/>
      <c r="R4" s="377"/>
      <c r="S4" s="375" t="s">
        <v>147</v>
      </c>
      <c r="T4" s="376"/>
      <c r="U4" s="376"/>
      <c r="V4" s="377"/>
      <c r="W4" s="375" t="s">
        <v>147</v>
      </c>
      <c r="X4" s="376"/>
      <c r="Y4" s="376"/>
      <c r="Z4" s="377"/>
      <c r="AA4" s="375" t="s">
        <v>147</v>
      </c>
      <c r="AB4" s="376"/>
      <c r="AC4" s="376"/>
      <c r="AD4" s="377"/>
      <c r="AE4" s="375" t="s">
        <v>147</v>
      </c>
      <c r="AF4" s="376"/>
      <c r="AG4" s="376"/>
      <c r="AH4" s="377"/>
      <c r="AI4" s="375" t="s">
        <v>147</v>
      </c>
      <c r="AJ4" s="376"/>
      <c r="AK4" s="376"/>
      <c r="AL4" s="377"/>
      <c r="AM4" s="375" t="s">
        <v>147</v>
      </c>
      <c r="AN4" s="376"/>
      <c r="AO4" s="376"/>
      <c r="AP4" s="377"/>
      <c r="AQ4" s="375" t="s">
        <v>147</v>
      </c>
      <c r="AR4" s="376"/>
      <c r="AS4" s="376"/>
      <c r="AT4" s="377"/>
      <c r="AU4" s="375" t="s">
        <v>147</v>
      </c>
      <c r="AV4" s="376"/>
      <c r="AW4" s="376"/>
      <c r="AX4" s="377"/>
      <c r="AY4" s="375" t="s">
        <v>147</v>
      </c>
      <c r="AZ4" s="376"/>
      <c r="BA4" s="376"/>
      <c r="BB4" s="377"/>
      <c r="BC4" s="375" t="s">
        <v>147</v>
      </c>
      <c r="BD4" s="376"/>
      <c r="BE4" s="376"/>
      <c r="BF4" s="377"/>
      <c r="BG4" s="375" t="s">
        <v>147</v>
      </c>
      <c r="BH4" s="376"/>
      <c r="BI4" s="376"/>
      <c r="BJ4" s="377"/>
      <c r="BK4" s="375" t="s">
        <v>147</v>
      </c>
      <c r="BL4" s="376"/>
      <c r="BM4" s="376"/>
      <c r="BN4" s="377"/>
      <c r="BO4" s="375" t="s">
        <v>147</v>
      </c>
      <c r="BP4" s="376"/>
      <c r="BQ4" s="376"/>
      <c r="BR4" s="377"/>
      <c r="BS4" s="375" t="s">
        <v>147</v>
      </c>
      <c r="BT4" s="376"/>
      <c r="BU4" s="376"/>
      <c r="BV4" s="377"/>
      <c r="BW4" s="375" t="s">
        <v>147</v>
      </c>
      <c r="BX4" s="376"/>
      <c r="BY4" s="376"/>
      <c r="BZ4" s="377"/>
      <c r="CA4" s="375" t="s">
        <v>147</v>
      </c>
      <c r="CB4" s="376"/>
      <c r="CC4" s="376"/>
      <c r="CD4" s="377"/>
      <c r="CE4" s="375" t="s">
        <v>147</v>
      </c>
      <c r="CF4" s="376"/>
      <c r="CG4" s="376"/>
      <c r="CH4" s="377"/>
      <c r="CI4" s="375" t="s">
        <v>147</v>
      </c>
      <c r="CJ4" s="376"/>
      <c r="CK4" s="376"/>
      <c r="CL4" s="377"/>
      <c r="CM4" s="375" t="s">
        <v>147</v>
      </c>
      <c r="CN4" s="376"/>
      <c r="CO4" s="376"/>
      <c r="CP4" s="377"/>
      <c r="CQ4" s="375" t="s">
        <v>147</v>
      </c>
      <c r="CR4" s="376"/>
      <c r="CS4" s="376"/>
      <c r="CT4" s="377"/>
      <c r="CU4" s="375" t="s">
        <v>147</v>
      </c>
      <c r="CV4" s="376"/>
      <c r="CW4" s="376"/>
      <c r="CX4" s="377"/>
      <c r="CY4" s="375" t="s">
        <v>147</v>
      </c>
      <c r="CZ4" s="376"/>
      <c r="DA4" s="376"/>
      <c r="DB4" s="377"/>
      <c r="DC4" s="375" t="s">
        <v>147</v>
      </c>
      <c r="DD4" s="376"/>
      <c r="DE4" s="376"/>
      <c r="DF4" s="377"/>
      <c r="DG4" s="375" t="s">
        <v>147</v>
      </c>
      <c r="DH4" s="376"/>
      <c r="DI4" s="376"/>
      <c r="DJ4" s="377"/>
      <c r="DK4" s="375" t="s">
        <v>147</v>
      </c>
      <c r="DL4" s="376"/>
      <c r="DM4" s="376"/>
      <c r="DN4" s="377"/>
    </row>
    <row r="5" spans="1:118" ht="15.75" thickBot="1" x14ac:dyDescent="0.3">
      <c r="A5" s="387"/>
      <c r="B5" s="387"/>
      <c r="C5" s="319" t="s">
        <v>69</v>
      </c>
      <c r="D5" s="319" t="s">
        <v>28</v>
      </c>
      <c r="E5" s="319" t="s">
        <v>70</v>
      </c>
      <c r="F5" s="319" t="s">
        <v>71</v>
      </c>
      <c r="G5" s="319" t="s">
        <v>69</v>
      </c>
      <c r="H5" s="319" t="s">
        <v>28</v>
      </c>
      <c r="I5" s="319" t="s">
        <v>70</v>
      </c>
      <c r="J5" s="319" t="s">
        <v>71</v>
      </c>
      <c r="K5" s="319" t="s">
        <v>69</v>
      </c>
      <c r="L5" s="319" t="s">
        <v>28</v>
      </c>
      <c r="M5" s="319" t="s">
        <v>70</v>
      </c>
      <c r="N5" s="319" t="s">
        <v>71</v>
      </c>
      <c r="O5" s="319" t="s">
        <v>69</v>
      </c>
      <c r="P5" s="319" t="s">
        <v>28</v>
      </c>
      <c r="Q5" s="319" t="s">
        <v>70</v>
      </c>
      <c r="R5" s="319" t="s">
        <v>71</v>
      </c>
      <c r="S5" s="319" t="s">
        <v>69</v>
      </c>
      <c r="T5" s="319" t="s">
        <v>28</v>
      </c>
      <c r="U5" s="319" t="s">
        <v>70</v>
      </c>
      <c r="V5" s="319" t="s">
        <v>71</v>
      </c>
      <c r="W5" s="319" t="s">
        <v>69</v>
      </c>
      <c r="X5" s="319" t="s">
        <v>28</v>
      </c>
      <c r="Y5" s="319" t="s">
        <v>70</v>
      </c>
      <c r="Z5" s="319" t="s">
        <v>71</v>
      </c>
      <c r="AA5" s="319" t="s">
        <v>69</v>
      </c>
      <c r="AB5" s="319" t="s">
        <v>28</v>
      </c>
      <c r="AC5" s="319" t="s">
        <v>70</v>
      </c>
      <c r="AD5" s="319" t="s">
        <v>71</v>
      </c>
      <c r="AE5" s="319" t="s">
        <v>69</v>
      </c>
      <c r="AF5" s="319" t="s">
        <v>28</v>
      </c>
      <c r="AG5" s="319" t="s">
        <v>70</v>
      </c>
      <c r="AH5" s="319" t="s">
        <v>71</v>
      </c>
      <c r="AI5" s="319" t="s">
        <v>69</v>
      </c>
      <c r="AJ5" s="319" t="s">
        <v>28</v>
      </c>
      <c r="AK5" s="319" t="s">
        <v>70</v>
      </c>
      <c r="AL5" s="319" t="s">
        <v>71</v>
      </c>
      <c r="AM5" s="319" t="s">
        <v>69</v>
      </c>
      <c r="AN5" s="319" t="s">
        <v>28</v>
      </c>
      <c r="AO5" s="319" t="s">
        <v>70</v>
      </c>
      <c r="AP5" s="319" t="s">
        <v>71</v>
      </c>
      <c r="AQ5" s="319" t="s">
        <v>69</v>
      </c>
      <c r="AR5" s="319" t="s">
        <v>28</v>
      </c>
      <c r="AS5" s="319" t="s">
        <v>70</v>
      </c>
      <c r="AT5" s="319" t="s">
        <v>71</v>
      </c>
      <c r="AU5" s="319" t="s">
        <v>69</v>
      </c>
      <c r="AV5" s="319" t="s">
        <v>28</v>
      </c>
      <c r="AW5" s="319" t="s">
        <v>70</v>
      </c>
      <c r="AX5" s="319" t="s">
        <v>71</v>
      </c>
      <c r="AY5" s="319" t="s">
        <v>69</v>
      </c>
      <c r="AZ5" s="319" t="s">
        <v>28</v>
      </c>
      <c r="BA5" s="319" t="s">
        <v>70</v>
      </c>
      <c r="BB5" s="319" t="s">
        <v>71</v>
      </c>
      <c r="BC5" s="319" t="s">
        <v>69</v>
      </c>
      <c r="BD5" s="319" t="s">
        <v>28</v>
      </c>
      <c r="BE5" s="319" t="s">
        <v>70</v>
      </c>
      <c r="BF5" s="319" t="s">
        <v>71</v>
      </c>
      <c r="BG5" s="319" t="s">
        <v>69</v>
      </c>
      <c r="BH5" s="319" t="s">
        <v>28</v>
      </c>
      <c r="BI5" s="319" t="s">
        <v>70</v>
      </c>
      <c r="BJ5" s="319" t="s">
        <v>71</v>
      </c>
      <c r="BK5" s="319" t="s">
        <v>69</v>
      </c>
      <c r="BL5" s="319" t="s">
        <v>28</v>
      </c>
      <c r="BM5" s="319" t="s">
        <v>70</v>
      </c>
      <c r="BN5" s="319" t="s">
        <v>71</v>
      </c>
      <c r="BO5" s="319" t="s">
        <v>69</v>
      </c>
      <c r="BP5" s="319" t="s">
        <v>28</v>
      </c>
      <c r="BQ5" s="319" t="s">
        <v>70</v>
      </c>
      <c r="BR5" s="319" t="s">
        <v>71</v>
      </c>
      <c r="BS5" s="319" t="s">
        <v>69</v>
      </c>
      <c r="BT5" s="319" t="s">
        <v>28</v>
      </c>
      <c r="BU5" s="319" t="s">
        <v>70</v>
      </c>
      <c r="BV5" s="319" t="s">
        <v>71</v>
      </c>
      <c r="BW5" s="319" t="s">
        <v>69</v>
      </c>
      <c r="BX5" s="319" t="s">
        <v>28</v>
      </c>
      <c r="BY5" s="319" t="s">
        <v>70</v>
      </c>
      <c r="BZ5" s="319" t="s">
        <v>71</v>
      </c>
      <c r="CA5" s="319" t="s">
        <v>69</v>
      </c>
      <c r="CB5" s="319" t="s">
        <v>28</v>
      </c>
      <c r="CC5" s="319" t="s">
        <v>70</v>
      </c>
      <c r="CD5" s="319" t="s">
        <v>71</v>
      </c>
      <c r="CE5" s="319" t="s">
        <v>69</v>
      </c>
      <c r="CF5" s="319" t="s">
        <v>28</v>
      </c>
      <c r="CG5" s="319" t="s">
        <v>70</v>
      </c>
      <c r="CH5" s="319" t="s">
        <v>71</v>
      </c>
      <c r="CI5" s="319" t="s">
        <v>69</v>
      </c>
      <c r="CJ5" s="319" t="s">
        <v>28</v>
      </c>
      <c r="CK5" s="319" t="s">
        <v>70</v>
      </c>
      <c r="CL5" s="319" t="s">
        <v>71</v>
      </c>
      <c r="CM5" s="319" t="s">
        <v>69</v>
      </c>
      <c r="CN5" s="319" t="s">
        <v>28</v>
      </c>
      <c r="CO5" s="319" t="s">
        <v>70</v>
      </c>
      <c r="CP5" s="319" t="s">
        <v>71</v>
      </c>
      <c r="CQ5" s="319" t="s">
        <v>69</v>
      </c>
      <c r="CR5" s="319" t="s">
        <v>28</v>
      </c>
      <c r="CS5" s="319" t="s">
        <v>70</v>
      </c>
      <c r="CT5" s="319" t="s">
        <v>71</v>
      </c>
      <c r="CU5" s="319" t="s">
        <v>69</v>
      </c>
      <c r="CV5" s="319" t="s">
        <v>28</v>
      </c>
      <c r="CW5" s="319" t="s">
        <v>70</v>
      </c>
      <c r="CX5" s="319" t="s">
        <v>71</v>
      </c>
      <c r="CY5" s="319" t="s">
        <v>69</v>
      </c>
      <c r="CZ5" s="319" t="s">
        <v>28</v>
      </c>
      <c r="DA5" s="319" t="s">
        <v>70</v>
      </c>
      <c r="DB5" s="319" t="s">
        <v>71</v>
      </c>
      <c r="DC5" s="319" t="s">
        <v>69</v>
      </c>
      <c r="DD5" s="319" t="s">
        <v>28</v>
      </c>
      <c r="DE5" s="319" t="s">
        <v>70</v>
      </c>
      <c r="DF5" s="319" t="s">
        <v>71</v>
      </c>
      <c r="DG5" s="319" t="s">
        <v>69</v>
      </c>
      <c r="DH5" s="319" t="s">
        <v>28</v>
      </c>
      <c r="DI5" s="319" t="s">
        <v>70</v>
      </c>
      <c r="DJ5" s="319" t="s">
        <v>71</v>
      </c>
      <c r="DK5" s="319" t="s">
        <v>69</v>
      </c>
      <c r="DL5" s="319" t="s">
        <v>28</v>
      </c>
      <c r="DM5" s="319" t="s">
        <v>70</v>
      </c>
      <c r="DN5" s="319" t="s">
        <v>71</v>
      </c>
    </row>
    <row r="6" spans="1:118" ht="12.75" customHeight="1" x14ac:dyDescent="0.25"/>
  </sheetData>
  <protectedRanges>
    <protectedRange sqref="C5:DN5" name="Bereich1_2"/>
  </protectedRanges>
  <dataConsolidate/>
  <mergeCells count="89">
    <mergeCell ref="DK3:DN3"/>
    <mergeCell ref="A4:A5"/>
    <mergeCell ref="B4:B5"/>
    <mergeCell ref="AQ4:AT4"/>
    <mergeCell ref="AU4:AX4"/>
    <mergeCell ref="BW4:BZ4"/>
    <mergeCell ref="CA4:CD4"/>
    <mergeCell ref="CE4:CH4"/>
    <mergeCell ref="CI4:CL4"/>
    <mergeCell ref="CM4:CP4"/>
    <mergeCell ref="CQ4:CT4"/>
    <mergeCell ref="CU4:CX4"/>
    <mergeCell ref="CY4:DB4"/>
    <mergeCell ref="DC4:DF4"/>
    <mergeCell ref="DG4:DJ4"/>
    <mergeCell ref="DK4:DN4"/>
    <mergeCell ref="CY2:DB2"/>
    <mergeCell ref="DC2:DF2"/>
    <mergeCell ref="DG2:DJ2"/>
    <mergeCell ref="DK2:DN2"/>
    <mergeCell ref="AQ3:AT3"/>
    <mergeCell ref="AU3:AX3"/>
    <mergeCell ref="BW3:BZ3"/>
    <mergeCell ref="CA3:CD3"/>
    <mergeCell ref="CE3:CH3"/>
    <mergeCell ref="CI3:CL3"/>
    <mergeCell ref="CM3:CP3"/>
    <mergeCell ref="CQ3:CT3"/>
    <mergeCell ref="CU3:CX3"/>
    <mergeCell ref="CY3:DB3"/>
    <mergeCell ref="DC3:DF3"/>
    <mergeCell ref="DG3:DJ3"/>
    <mergeCell ref="CE2:CH2"/>
    <mergeCell ref="CI2:CL2"/>
    <mergeCell ref="CM2:CP2"/>
    <mergeCell ref="CQ2:CT2"/>
    <mergeCell ref="CU2:CX2"/>
    <mergeCell ref="BK2:BN2"/>
    <mergeCell ref="BO2:BR2"/>
    <mergeCell ref="BS2:BV2"/>
    <mergeCell ref="BW2:BZ2"/>
    <mergeCell ref="CA2:CD2"/>
    <mergeCell ref="AQ2:AT2"/>
    <mergeCell ref="AU2:AX2"/>
    <mergeCell ref="AY2:BB2"/>
    <mergeCell ref="BC2:BF2"/>
    <mergeCell ref="BG2:BJ2"/>
    <mergeCell ref="W2:Z2"/>
    <mergeCell ref="AA2:AD2"/>
    <mergeCell ref="AE2:AH2"/>
    <mergeCell ref="AI2:AL2"/>
    <mergeCell ref="AM2:AP2"/>
    <mergeCell ref="C2:F2"/>
    <mergeCell ref="G2:J2"/>
    <mergeCell ref="K2:N2"/>
    <mergeCell ref="O2:R2"/>
    <mergeCell ref="S2:V2"/>
    <mergeCell ref="BK4:BN4"/>
    <mergeCell ref="BO3:BR3"/>
    <mergeCell ref="BO4:BR4"/>
    <mergeCell ref="BS3:BV3"/>
    <mergeCell ref="BS4:BV4"/>
    <mergeCell ref="BK3:BN3"/>
    <mergeCell ref="O3:R3"/>
    <mergeCell ref="S3:V3"/>
    <mergeCell ref="S4:V4"/>
    <mergeCell ref="W3:Z3"/>
    <mergeCell ref="W4:Z4"/>
    <mergeCell ref="O4:R4"/>
    <mergeCell ref="AA3:AD3"/>
    <mergeCell ref="AA4:AD4"/>
    <mergeCell ref="AY3:BB3"/>
    <mergeCell ref="BC3:BF3"/>
    <mergeCell ref="BG3:BJ3"/>
    <mergeCell ref="AY4:BB4"/>
    <mergeCell ref="BC4:BF4"/>
    <mergeCell ref="BG4:BJ4"/>
    <mergeCell ref="AE3:AH3"/>
    <mergeCell ref="AE4:AH4"/>
    <mergeCell ref="AI3:AL3"/>
    <mergeCell ref="AI4:AL4"/>
    <mergeCell ref="AM3:AP3"/>
    <mergeCell ref="AM4:AP4"/>
    <mergeCell ref="K3:N3"/>
    <mergeCell ref="K4:N4"/>
    <mergeCell ref="C3:F3"/>
    <mergeCell ref="C4:F4"/>
    <mergeCell ref="G3:J3"/>
    <mergeCell ref="G4:J4"/>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19</vt:i4>
      </vt:variant>
    </vt:vector>
  </HeadingPairs>
  <TitlesOfParts>
    <vt:vector size="23" baseType="lpstr">
      <vt:lpstr>Grunddaten</vt:lpstr>
      <vt:lpstr>Stammdaten</vt:lpstr>
      <vt:lpstr>Meilensteine</vt:lpstr>
      <vt:lpstr>History_Vorlage</vt:lpstr>
      <vt:lpstr>Aufgabe</vt:lpstr>
      <vt:lpstr>aufgabenEst</vt:lpstr>
      <vt:lpstr>aufgabenInda</vt:lpstr>
      <vt:lpstr>aufgabenSchmid</vt:lpstr>
      <vt:lpstr>Benu1</vt:lpstr>
      <vt:lpstr>Benu2</vt:lpstr>
      <vt:lpstr>Benu3</vt:lpstr>
      <vt:lpstr>Datum1</vt:lpstr>
      <vt:lpstr>Dauer</vt:lpstr>
      <vt:lpstr>Meilensteine!Druckbereich</vt:lpstr>
      <vt:lpstr>Stammdaten!Druckbereich</vt:lpstr>
      <vt:lpstr>Feiertage</vt:lpstr>
      <vt:lpstr>Next</vt:lpstr>
      <vt:lpstr>Projektende</vt:lpstr>
      <vt:lpstr>Projektstart</vt:lpstr>
      <vt:lpstr>Meilensteine!Status</vt:lpstr>
      <vt:lpstr>Status</vt:lpstr>
      <vt:lpstr>Verantwortlich</vt:lpstr>
      <vt:lpstr>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Projektplan</dc:subject>
  <dc:creator>EST GmbH &amp; Co. KG Armin Brenner</dc:creator>
  <cp:keywords>Terminplan; Projektplan; Projektzeitplan; Excel Vorlage,; Projektablaufplan</cp:keywords>
  <cp:lastModifiedBy>Armin Brenner</cp:lastModifiedBy>
  <cp:lastPrinted>2016-06-06T06:00:35Z</cp:lastPrinted>
  <dcterms:created xsi:type="dcterms:W3CDTF">2013-04-07T16:40:48Z</dcterms:created>
  <dcterms:modified xsi:type="dcterms:W3CDTF">2017-04-27T20:12:07Z</dcterms:modified>
  <cp:category>Projektplan</cp:category>
  <dc:language>Deutsch</dc:language>
  <cp:version>1.3.7</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1.3.7.f</vt:lpwstr>
  </property>
</Properties>
</file>