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leanor/Documents/GitHub/COVID-University/app/COVID19master/data/"/>
    </mc:Choice>
  </mc:AlternateContent>
  <xr:revisionPtr revIDLastSave="0" documentId="13_ncr:1_{2F56CA1D-832E-7D4B-994C-C6B8FF83A320}" xr6:coauthVersionLast="45" xr6:coauthVersionMax="45" xr10:uidLastSave="{00000000-0000-0000-0000-000000000000}"/>
  <bookViews>
    <workbookView xWindow="960" yWindow="460" windowWidth="27840" windowHeight="11100" xr2:uid="{00000000-000D-0000-FFFF-FFFF00000000}"/>
  </bookViews>
  <sheets>
    <sheet name="Epidemic-Data" sheetId="1" r:id="rId1"/>
    <sheet name="Epidemic-Sources" sheetId="2" r:id="rId2"/>
    <sheet name="Other-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1" l="1"/>
  <c r="N124" i="1"/>
  <c r="E135" i="1" s="1"/>
  <c r="M124" i="1"/>
  <c r="E123" i="1" s="1"/>
  <c r="N123" i="1"/>
  <c r="E134" i="1" s="1"/>
  <c r="M123" i="1"/>
  <c r="N122" i="1"/>
  <c r="E133" i="1" s="1"/>
  <c r="M122" i="1"/>
  <c r="E121" i="1" s="1"/>
  <c r="E122" i="1"/>
  <c r="N121" i="1"/>
  <c r="E132" i="1" s="1"/>
  <c r="M121" i="1"/>
  <c r="E120" i="1" s="1"/>
  <c r="N120" i="1"/>
  <c r="E131" i="1" s="1"/>
  <c r="M120" i="1"/>
  <c r="N119" i="1"/>
  <c r="E130" i="1" s="1"/>
  <c r="M119" i="1"/>
  <c r="E118" i="1" s="1"/>
  <c r="E119" i="1"/>
  <c r="N118" i="1"/>
  <c r="E129" i="1" s="1"/>
  <c r="M118" i="1"/>
  <c r="N117" i="1"/>
  <c r="E128" i="1" s="1"/>
  <c r="M117" i="1"/>
  <c r="E116" i="1" s="1"/>
  <c r="E117" i="1"/>
  <c r="N116" i="1"/>
  <c r="E127" i="1" s="1"/>
  <c r="M116" i="1"/>
  <c r="E115" i="1" s="1"/>
  <c r="N115" i="1"/>
  <c r="E126" i="1" s="1"/>
  <c r="M115" i="1"/>
  <c r="E114" i="1"/>
  <c r="E113" i="1"/>
  <c r="M94" i="1"/>
  <c r="E94" i="1"/>
  <c r="L93" i="1"/>
  <c r="M93" i="1" s="1"/>
  <c r="E93" i="1" s="1"/>
  <c r="L92" i="1"/>
  <c r="M92" i="1" s="1"/>
  <c r="E92" i="1" s="1"/>
  <c r="M91" i="1"/>
  <c r="E91" i="1" s="1"/>
  <c r="M90" i="1"/>
  <c r="E90" i="1" s="1"/>
  <c r="M89" i="1"/>
  <c r="E89" i="1" s="1"/>
  <c r="M88" i="1"/>
  <c r="E88" i="1"/>
</calcChain>
</file>

<file path=xl/sharedStrings.xml><?xml version="1.0" encoding="utf-8"?>
<sst xmlns="http://schemas.openxmlformats.org/spreadsheetml/2006/main" count="370" uniqueCount="192">
  <si>
    <t>Parameter</t>
  </si>
  <si>
    <t>Description</t>
  </si>
  <si>
    <t>Age Range</t>
  </si>
  <si>
    <t>Median</t>
  </si>
  <si>
    <t>Range (LB)</t>
  </si>
  <si>
    <t>Range (UB)</t>
  </si>
  <si>
    <t>Country of Study</t>
  </si>
  <si>
    <t>Source</t>
  </si>
  <si>
    <t>Notes</t>
  </si>
  <si>
    <t>Estimations</t>
  </si>
  <si>
    <t xml:space="preserve">Transmission related </t>
  </si>
  <si>
    <t>R0</t>
  </si>
  <si>
    <t>1.       Reproduction number</t>
  </si>
  <si>
    <t>USA (DC)</t>
  </si>
  <si>
    <t>[1]</t>
  </si>
  <si>
    <t xml:space="preserve"> </t>
  </si>
  <si>
    <t>Diamond Princess Cruise Ship (Japan)</t>
  </si>
  <si>
    <t xml:space="preserve">Wuhan, China </t>
  </si>
  <si>
    <t>Hubei province, China</t>
  </si>
  <si>
    <t>China and overseas</t>
  </si>
  <si>
    <t>China</t>
  </si>
  <si>
    <t>Wuhan, China (But published by American CDC)</t>
  </si>
  <si>
    <t>[2]</t>
  </si>
  <si>
    <t>[3]</t>
  </si>
  <si>
    <t>[4]</t>
  </si>
  <si>
    <t>[5]</t>
  </si>
  <si>
    <t>2.       Transmission rate</t>
  </si>
  <si>
    <t>Beta</t>
  </si>
  <si>
    <t>Brazil</t>
  </si>
  <si>
    <t>Epidemiological: Related to L Latent (Not infectious and asymptomatic)</t>
  </si>
  <si>
    <t>Days_L</t>
  </si>
  <si>
    <t>4.       Latent period duration (days)</t>
  </si>
  <si>
    <t>Not infectious; not symptomatic</t>
  </si>
  <si>
    <t>China, Japan, Singapore, South Korea, Vietnam, Germany and Malaysia</t>
  </si>
  <si>
    <t>[6]</t>
  </si>
  <si>
    <t xml:space="preserve">Related to E </t>
  </si>
  <si>
    <t>5.        Infectious incubation period</t>
  </si>
  <si>
    <t>Infectious and not symptomatic</t>
  </si>
  <si>
    <t>China - Infectious period</t>
  </si>
  <si>
    <t>[7]</t>
  </si>
  <si>
    <t>Days_Incub</t>
  </si>
  <si>
    <t>6.       incubation period  duration (days)</t>
  </si>
  <si>
    <t>Duration in comparment E and Q_E</t>
  </si>
  <si>
    <t>[8]</t>
  </si>
  <si>
    <t>[9]</t>
  </si>
  <si>
    <t>[10]</t>
  </si>
  <si>
    <t>[11]</t>
  </si>
  <si>
    <t>Best Estimate</t>
  </si>
  <si>
    <t>Prop_Asymp</t>
  </si>
  <si>
    <t>7.       Proportion of cases that never show symptoms</t>
  </si>
  <si>
    <t>Proportion go direct E to R (Q_E to R)</t>
  </si>
  <si>
    <t>ASSUMING SAME AS PROPORTION ASYMPTOMATIC-  NOT SURE IF CASES EVENTUALLY SHOW SYMPTOMS (best estimate from link; range are assumptions )</t>
  </si>
  <si>
    <t>Shenzhen</t>
  </si>
  <si>
    <t>Japan</t>
  </si>
  <si>
    <t>[12]</t>
  </si>
  <si>
    <t>Diamond Princess</t>
  </si>
  <si>
    <t>[13]</t>
  </si>
  <si>
    <t>[14]</t>
  </si>
  <si>
    <t>Chongquing, China</t>
  </si>
  <si>
    <t>[15]</t>
  </si>
  <si>
    <t>8.       Duration of infectious incubation period for those who never show symptoms</t>
  </si>
  <si>
    <t>[16]</t>
  </si>
  <si>
    <t>This value is the duration of asymptomatic infection</t>
  </si>
  <si>
    <t>Duration of mild/moderate/asymptomatic infections</t>
  </si>
  <si>
    <t>Related to I (Infectious and symptomatic)</t>
  </si>
  <si>
    <t>Prop_Symp_severe</t>
  </si>
  <si>
    <t>9.      Proportion symptomatic infections that are severe</t>
  </si>
  <si>
    <t>Days_IR</t>
  </si>
  <si>
    <t xml:space="preserve">10.       Time from onset of symptoms to recovery </t>
  </si>
  <si>
    <t>(I to R )</t>
  </si>
  <si>
    <t>Germany</t>
  </si>
  <si>
    <t>[17]</t>
  </si>
  <si>
    <t xml:space="preserve">Duration of viral shedding: 9 patients in cluster in Germany, testing started on first day of symptoms. 95% of patients are not detectable by 10 days, 50% by 7 days </t>
  </si>
  <si>
    <t>Beijing</t>
  </si>
  <si>
    <t>[18]</t>
  </si>
  <si>
    <t>Duration of viral shedding:55 patients. Everyone is hospitalized, even without pneumonia</t>
  </si>
  <si>
    <t>Related  to Q_I</t>
  </si>
  <si>
    <t>Days_QiR</t>
  </si>
  <si>
    <t xml:space="preserve">11.      Time from diagnosis to recovery </t>
  </si>
  <si>
    <t>Infectious and symptomatic (Q_I to R )</t>
  </si>
  <si>
    <t>Assume same as 'Time from onset of symptoms to hospitalization'</t>
  </si>
  <si>
    <t>Days_QiH</t>
  </si>
  <si>
    <t>12.       Time from onset of symptoms to hospitalization</t>
  </si>
  <si>
    <t>Infectious and symptomatic (Q_I to H )</t>
  </si>
  <si>
    <t>Prop_Hosp</t>
  </si>
  <si>
    <t>13.       Proportion of cases that are hospitalized</t>
  </si>
  <si>
    <t>Also refers to excel sheet "symp_hospitalization"</t>
  </si>
  <si>
    <t>New York city (US)</t>
  </si>
  <si>
    <t>[19]</t>
  </si>
  <si>
    <t>To the right, combination of estimation from data in text and Table</t>
  </si>
  <si>
    <t>Number of reported cases</t>
  </si>
  <si>
    <t>Percent of hospitalizations</t>
  </si>
  <si>
    <t>Number hospitalized</t>
  </si>
  <si>
    <t>Hospitalization</t>
  </si>
  <si>
    <t>ICU admission</t>
  </si>
  <si>
    <t>Case-fatality</t>
  </si>
  <si>
    <t xml:space="preserve">0–19 </t>
  </si>
  <si>
    <t>1.6–2.5</t>
  </si>
  <si>
    <t xml:space="preserve">20–44 </t>
  </si>
  <si>
    <t>14.3–20.8</t>
  </si>
  <si>
    <t>2.0–4.2</t>
  </si>
  <si>
    <t>0.1–0.2</t>
  </si>
  <si>
    <t xml:space="preserve">45–54 </t>
  </si>
  <si>
    <t>21.2–28.3</t>
  </si>
  <si>
    <t>5.4–10.4</t>
  </si>
  <si>
    <t>0.5–0.8</t>
  </si>
  <si>
    <t xml:space="preserve">55–64 </t>
  </si>
  <si>
    <t>20.5–30.1</t>
  </si>
  <si>
    <t>4.7–11.2</t>
  </si>
  <si>
    <t>1.4–2.6</t>
  </si>
  <si>
    <t xml:space="preserve">65–74 </t>
  </si>
  <si>
    <t>28.6–43.5</t>
  </si>
  <si>
    <t>8.1–18.8</t>
  </si>
  <si>
    <t>2.7–4.9</t>
  </si>
  <si>
    <t xml:space="preserve">75–84 </t>
  </si>
  <si>
    <t>30.5–58.7</t>
  </si>
  <si>
    <t>10.5–31.0</t>
  </si>
  <si>
    <t>4.3–10.5</t>
  </si>
  <si>
    <t xml:space="preserve">≥85 </t>
  </si>
  <si>
    <t>31.3–70.3</t>
  </si>
  <si>
    <t>6.3–29.0</t>
  </si>
  <si>
    <t>10.4–27.3</t>
  </si>
  <si>
    <t xml:space="preserve">Total </t>
  </si>
  <si>
    <t>20.7–31.4</t>
  </si>
  <si>
    <t>4.9–11.5</t>
  </si>
  <si>
    <t>1.8–3.4</t>
  </si>
  <si>
    <t>Related  to H</t>
  </si>
  <si>
    <t>Days_HR</t>
  </si>
  <si>
    <t>14.     Duration of hospitalization for those who recover</t>
  </si>
  <si>
    <t>Days from hospitalization to recovery</t>
  </si>
  <si>
    <t>[20]</t>
  </si>
  <si>
    <t>Died</t>
  </si>
  <si>
    <t>Admitted</t>
  </si>
  <si>
    <t>Values presented in excel sheet "percent_dead_recover_days"</t>
  </si>
  <si>
    <t>Age start</t>
  </si>
  <si>
    <t>Age end</t>
  </si>
  <si>
    <t>Length of stay (days)</t>
  </si>
  <si>
    <t>Male</t>
  </si>
  <si>
    <t>Female</t>
  </si>
  <si>
    <t>Length of stay</t>
  </si>
  <si>
    <t>male</t>
  </si>
  <si>
    <t>female</t>
  </si>
  <si>
    <t>Overall</t>
  </si>
  <si>
    <t>Prop_Recover</t>
  </si>
  <si>
    <t>15.       Proportion of cases that recover</t>
  </si>
  <si>
    <t>Proportion of hospitalized that recover</t>
  </si>
  <si>
    <t>Propotion recovered</t>
  </si>
  <si>
    <t>Days_HD</t>
  </si>
  <si>
    <t>16.       Duration of hospitalization for deaths</t>
  </si>
  <si>
    <t>Days from hospitalization to death</t>
  </si>
  <si>
    <t>NA</t>
  </si>
  <si>
    <t xml:space="preserve">Overall </t>
  </si>
  <si>
    <t>Prop_Death</t>
  </si>
  <si>
    <t>17.      Proportion of cases that die</t>
  </si>
  <si>
    <t>Proportion of hospitalized cases that die</t>
  </si>
  <si>
    <t>(1- proportion that recover)</t>
  </si>
  <si>
    <t>For age related proportion, see above.</t>
  </si>
  <si>
    <t>Related to Policy</t>
  </si>
  <si>
    <t>sd_date</t>
  </si>
  <si>
    <t>18. Date of social distancing implementation and reopening</t>
  </si>
  <si>
    <t>Date on which social distancing was implemented for each stated and suggested social distancing ending date</t>
  </si>
  <si>
    <t>See Sheet "sd_date"</t>
  </si>
  <si>
    <t>[23]</t>
  </si>
  <si>
    <t>Population distributions</t>
  </si>
  <si>
    <t>Kaiser Family Foundation, "Population Distribution by Age," [Online]. Available: https://www.kff.org/other/state-indicator/distribution-by-age/?currentTimeframe=0&amp;sortModel=%7B%22colId%22:%22Location%22,%22sort%22:%22asc%22%7D. [Accessed 28 May 2020].</t>
  </si>
  <si>
    <t>Parameters</t>
  </si>
  <si>
    <t>Value of a statistical life (VSL) by age group</t>
  </si>
  <si>
    <t>Greenstone, Michael and Nigam, Vishan, Does Social Distancing Matter? (March 30, 2020). University of Chicago, Becker Friedman Institute for Economics Working Paper No. 2020-26. Available at SSRN: https://ssrn.com/abstract=3561244 or http://dx.doi.org/10.2139/ssrn.3561244</t>
  </si>
  <si>
    <t>"Medicare Administrative Contractor (MAC) COVID-19 Test Pricing." Centers for Medicare&amp; Medicaid Services, https://www.cms.gov/files/document/mac-covid-19-test-pricing.pdf</t>
  </si>
  <si>
    <t>Unit cost testing</t>
  </si>
  <si>
    <t>"MIDAS 2019 Novel Coronavirus Repository - Parameter estimates," [Online]. Available: https://github.com/midas-network/COVID-19/tree/master/parameter_estimates/2019_novel_coronavirus. [Accessed 27 05 2020].</t>
  </si>
  <si>
    <r>
      <t xml:space="preserve">S. Sanche, Y. Ting Lin, C. Xu, E. Romero-Severson, N. Hengartner and R. Ke, "High contagiousness and rapid spread of severe acute respiratory syndrome coronavirus 2," </t>
    </r>
    <r>
      <rPr>
        <i/>
        <sz val="12"/>
        <color theme="1"/>
        <rFont val="Calibri"/>
        <family val="2"/>
        <scheme val="minor"/>
      </rPr>
      <t xml:space="preserve">Emerg Infect Dis., </t>
    </r>
    <r>
      <rPr>
        <sz val="12"/>
        <color theme="1"/>
        <rFont val="Calibri"/>
        <family val="2"/>
        <scheme val="minor"/>
      </rPr>
      <t xml:space="preserve">2020. </t>
    </r>
  </si>
  <si>
    <r>
      <t xml:space="preserve">R. Li, S. Pei, B. Chen, Y. Song, T. Zhang, W. Yang and J. Shaman, "Substantial undocumented infection facilitates the rapid dissemination of novel coronavirus (COVID-19)," </t>
    </r>
    <r>
      <rPr>
        <i/>
        <sz val="12"/>
        <color theme="1"/>
        <rFont val="Calibri"/>
        <family val="2"/>
        <scheme val="minor"/>
      </rPr>
      <t xml:space="preserve">medRxiv, </t>
    </r>
    <r>
      <rPr>
        <sz val="12"/>
        <color theme="1"/>
        <rFont val="Calibri"/>
        <family val="2"/>
        <scheme val="minor"/>
      </rPr>
      <t>2020.</t>
    </r>
  </si>
  <si>
    <r>
      <t xml:space="preserve">R. Li, S. Pei, B. Chen, Y. Song, T. Zhang, W. Yang and J. Shaman, "The Novel Coronavirus, 2019-nCoV, is Highly Contagious and More Infectious Than Initially Estimated," </t>
    </r>
    <r>
      <rPr>
        <i/>
        <sz val="12"/>
        <color theme="1"/>
        <rFont val="Calibri"/>
        <family val="2"/>
        <scheme val="minor"/>
      </rPr>
      <t xml:space="preserve">medRxiv, </t>
    </r>
    <r>
      <rPr>
        <sz val="12"/>
        <color theme="1"/>
        <rFont val="Calibri"/>
        <family val="2"/>
        <scheme val="minor"/>
      </rPr>
      <t xml:space="preserve">2020. </t>
    </r>
  </si>
  <si>
    <r>
      <t xml:space="preserve">J. T. Wu, K. Leung, M. Bushman, N. Kishore, R. Niehus, P. de Salazar, B. Cowling, M. Lipsitch and G. Leung, "Estimating clinical severity of COVID-19 from the transmission dynamics in Wuhan, China," </t>
    </r>
    <r>
      <rPr>
        <i/>
        <sz val="12"/>
        <color theme="1"/>
        <rFont val="Calibri"/>
        <family val="2"/>
        <scheme val="minor"/>
      </rPr>
      <t xml:space="preserve">Nat Med, </t>
    </r>
    <r>
      <rPr>
        <sz val="12"/>
        <color theme="1"/>
        <rFont val="Calibri"/>
        <family val="2"/>
        <scheme val="minor"/>
      </rPr>
      <t xml:space="preserve">vol. 26, p. 506–510, 2020. </t>
    </r>
  </si>
  <si>
    <r>
      <t xml:space="preserve">S. Ma, J. Zhang and et. al., "Epidemiological parameters of coronavirus disease 2019: a pooled analysis of publicly reported individual data of 1155 cases from seven countries," </t>
    </r>
    <r>
      <rPr>
        <i/>
        <sz val="12"/>
        <color theme="1"/>
        <rFont val="Calibri"/>
        <family val="2"/>
        <scheme val="minor"/>
      </rPr>
      <t xml:space="preserve">medRxiv, </t>
    </r>
    <r>
      <rPr>
        <sz val="12"/>
        <color theme="1"/>
        <rFont val="Calibri"/>
        <family val="2"/>
        <scheme val="minor"/>
      </rPr>
      <t>2020.</t>
    </r>
  </si>
  <si>
    <t>Health Information and Quality Authority, "Evidence summary for COVID-19 viral load over course of infection," 1 April 2020. [Online]. Available: https://www.hiqa.ie/sites/default/files/2020-04/Evidence-Summary_COVID-19_duration-of-infectivity-viral-load.pdf. [Accessed 27 May 2020].</t>
  </si>
  <si>
    <t>A. Hill, Levy M.,  et. al., "Modeling COVID-19 Spread vs Healthcare Capacity," [Online]. Available: https://alhill.shinyapps.io/COVID19seir/. [Accessed 27 May 2020].</t>
  </si>
  <si>
    <r>
      <t xml:space="preserve">Q. Bi, Y. Wu, et. al., "Epidemiology and Transmission of COVID-19 in Shenzhen China: Analysis of 391 cases and 1,286 of their close contacts," </t>
    </r>
    <r>
      <rPr>
        <i/>
        <sz val="12"/>
        <color theme="1"/>
        <rFont val="Calibri"/>
        <family val="2"/>
        <scheme val="minor"/>
      </rPr>
      <t xml:space="preserve">medRxiv, </t>
    </r>
    <r>
      <rPr>
        <sz val="12"/>
        <color theme="1"/>
        <rFont val="Calibri"/>
        <family val="2"/>
        <scheme val="minor"/>
      </rPr>
      <t xml:space="preserve">2020. </t>
    </r>
  </si>
  <si>
    <t xml:space="preserve">W. Guan, Z. Ni, et. al., "Clinical Characteristics of Coronavirus Disease 2019 in China," NJEM, vol. 382, pp. 1708-1720, 2020. </t>
  </si>
  <si>
    <t xml:space="preserve">S. Lauer, K. Grantz, et. al., "The incubation period of 2019-nCoV from publicly reported confirmed cases: estimation and application," medRxiv, 2020. </t>
  </si>
  <si>
    <t xml:space="preserve">H. Nishiura, T. Kobayashi, et. al, "Estimation of the asymptomatic ratio of novel coronavirus infections (COVID-19)," medRxiv, 2020. </t>
  </si>
  <si>
    <t xml:space="preserve">K. Mizumoto, K. Kagaya, A. Zarebski and G. Chowell, "Estimating the Asymptomatic Proportion of 2019 Novel Coronavirus onboard the Princess Cruises Ship, 2020," medRxiv, 2020. </t>
  </si>
  <si>
    <r>
      <t xml:space="preserve">Z. Wu and J. McGoogan, "Characteristics of and Important Lessons From the Coronavirus Disease 2019 (COVID-19) Outbreak in China Summary of a Report of 72 314 Cases From the Chinese Center for Disease Control and Prevention," </t>
    </r>
    <r>
      <rPr>
        <i/>
        <sz val="12"/>
        <color theme="1"/>
        <rFont val="Calibri"/>
        <family val="2"/>
        <scheme val="minor"/>
      </rPr>
      <t xml:space="preserve">JAMA, </t>
    </r>
    <r>
      <rPr>
        <sz val="12"/>
        <color theme="1"/>
        <rFont val="Calibri"/>
        <family val="2"/>
        <scheme val="minor"/>
      </rPr>
      <t>vol. 323, no. 13, pp. 1239-1242, 2020.</t>
    </r>
  </si>
  <si>
    <r>
      <t xml:space="preserve">J. Liao, S. Fan, et. al., "Epidemiological and Clinical Characteristics of COVID-19 in Adolescents and Young Adults," </t>
    </r>
    <r>
      <rPr>
        <i/>
        <sz val="12"/>
        <color theme="1"/>
        <rFont val="Calibri"/>
        <family val="2"/>
        <scheme val="minor"/>
      </rPr>
      <t xml:space="preserve">The Innovation, </t>
    </r>
    <r>
      <rPr>
        <sz val="12"/>
        <color theme="1"/>
        <rFont val="Calibri"/>
        <family val="2"/>
        <scheme val="minor"/>
      </rPr>
      <t xml:space="preserve">vol. 1, no. 1, p. 100001, 2020. </t>
    </r>
  </si>
  <si>
    <t xml:space="preserve">Z. Hu, C. Song, et. al.,  "Clinical characteristics of 24 asymptomatic infections with COVID-19 screened among close contacts in Nanjing, China," Sci. China Life Sci. , vol. 63 , p. 706–711, 2020. </t>
  </si>
  <si>
    <t>R. Woelfel et. al., "Clinical presentation and virological assessment of hospitalized cases of coronavirus disease 2019 in a travel-associated transmission cluster," medRxiv, 2020.</t>
  </si>
  <si>
    <r>
      <t xml:space="preserve">P. Yang et. al., "Epidemiological and clinical features of COVID-19 patients with and without pneumonia in Beijing, China," </t>
    </r>
    <r>
      <rPr>
        <i/>
        <sz val="12"/>
        <color theme="1"/>
        <rFont val="Calibri"/>
        <family val="2"/>
        <scheme val="minor"/>
      </rPr>
      <t xml:space="preserve">medRxiv, </t>
    </r>
    <r>
      <rPr>
        <sz val="12"/>
        <color theme="1"/>
        <rFont val="Calibri"/>
        <family val="2"/>
        <scheme val="minor"/>
      </rPr>
      <t xml:space="preserve">2020. </t>
    </r>
  </si>
  <si>
    <r>
      <t xml:space="preserve">CDC COVID-19 Response Tea, "Severe Outcomes Among Patients with Coronavirus Disease 2019 (COVID-19) — United States, February 12–March 16, 2020," </t>
    </r>
    <r>
      <rPr>
        <i/>
        <sz val="12"/>
        <color theme="1"/>
        <rFont val="Calibri"/>
        <family val="2"/>
        <scheme val="minor"/>
      </rPr>
      <t xml:space="preserve">MMWR Morb Mortal Wkly Rep, </t>
    </r>
    <r>
      <rPr>
        <sz val="12"/>
        <color theme="1"/>
        <rFont val="Calibri"/>
        <family val="2"/>
        <scheme val="minor"/>
      </rPr>
      <t xml:space="preserve">vol. 69, no. 12, pp. 343-346, 2020. </t>
    </r>
  </si>
  <si>
    <r>
      <t xml:space="preserve">S. Richardson, et. al., "Presenting Characteristics, Comorbidities, and Outcomes Among 5700 Patients Hospitalized With COVID-19 in the New York City Area," </t>
    </r>
    <r>
      <rPr>
        <i/>
        <sz val="12"/>
        <color theme="1"/>
        <rFont val="Calibri"/>
        <family val="2"/>
        <scheme val="minor"/>
      </rPr>
      <t xml:space="preserve">JAMA, </t>
    </r>
    <r>
      <rPr>
        <sz val="12"/>
        <color theme="1"/>
        <rFont val="Calibri"/>
        <family val="2"/>
        <scheme val="minor"/>
      </rPr>
      <t>vol. 323, no. 20, pp. 2052-2059, 2020.</t>
    </r>
  </si>
  <si>
    <t>Institute of Health Metrics and Evaluation, "COVID-19 estimate downloads," [Online]. Available: http://www.healthdata.org/covid/data-downloads. [Accessed 28 May 2020].</t>
  </si>
  <si>
    <t>Number under 'Source' in  Epidemic-Data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</si>
</sst>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 wrapText="1"/>
    </xf>
    <xf numFmtId="9" fontId="0" fillId="0" borderId="0" xfId="1" applyFont="1" applyFill="1" applyBorder="1" applyAlignment="1">
      <alignment horizontal="center" wrapText="1"/>
    </xf>
    <xf numFmtId="9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0" fontId="3" fillId="0" borderId="5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5"/>
  <sheetViews>
    <sheetView tabSelected="1" workbookViewId="0">
      <selection activeCell="B5" sqref="B5"/>
    </sheetView>
  </sheetViews>
  <sheetFormatPr baseColWidth="10" defaultColWidth="8.6640625" defaultRowHeight="15" x14ac:dyDescent="0.2"/>
  <cols>
    <col min="1" max="1" width="23.83203125" style="1" customWidth="1"/>
    <col min="2" max="2" width="76.33203125" style="1" bestFit="1" customWidth="1"/>
    <col min="3" max="3" width="34.33203125" style="1" customWidth="1"/>
    <col min="4" max="4" width="10.33203125" style="1" bestFit="1" customWidth="1"/>
    <col min="5" max="5" width="15.83203125" style="1" bestFit="1" customWidth="1"/>
    <col min="6" max="6" width="10.5" style="1" customWidth="1"/>
    <col min="7" max="7" width="11.5" style="1" customWidth="1"/>
    <col min="8" max="8" width="19.5" style="1" customWidth="1"/>
    <col min="9" max="9" width="33.83203125" style="1" customWidth="1"/>
    <col min="10" max="10" width="45.83203125" style="1" customWidth="1"/>
    <col min="11" max="11" width="23.5" style="1" customWidth="1"/>
    <col min="12" max="12" width="21.5" style="1" bestFit="1" customWidth="1"/>
    <col min="13" max="13" width="17.1640625" style="1" bestFit="1" customWidth="1"/>
    <col min="14" max="14" width="12.6640625" style="1" bestFit="1" customWidth="1"/>
    <col min="15" max="15" width="12.1640625" style="1" customWidth="1"/>
    <col min="16" max="16" width="10.83203125" style="1" bestFit="1" customWidth="1"/>
    <col min="17" max="17" width="16.33203125" style="1" bestFit="1" customWidth="1"/>
    <col min="18" max="16384" width="8.6640625" style="1"/>
  </cols>
  <sheetData>
    <row r="1" spans="1:17" ht="20" customHeight="1" thickBo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7" ht="20" customHeight="1" x14ac:dyDescent="0.2">
      <c r="B2" s="3" t="s">
        <v>10</v>
      </c>
      <c r="C2" s="4"/>
      <c r="D2" s="4"/>
      <c r="E2" s="4"/>
      <c r="F2" s="4"/>
      <c r="G2" s="4"/>
      <c r="H2" s="4"/>
      <c r="I2" s="5"/>
      <c r="J2" s="6"/>
      <c r="K2" s="7"/>
      <c r="L2" s="7"/>
      <c r="M2" s="7"/>
      <c r="N2" s="7"/>
      <c r="O2" s="7"/>
      <c r="P2" s="7"/>
      <c r="Q2" s="6"/>
    </row>
    <row r="3" spans="1:17" ht="30" customHeight="1" x14ac:dyDescent="0.2">
      <c r="A3" s="1" t="s">
        <v>11</v>
      </c>
      <c r="B3" s="8" t="s">
        <v>12</v>
      </c>
      <c r="C3" s="9" t="s">
        <v>11</v>
      </c>
      <c r="D3" s="9"/>
      <c r="E3" s="1">
        <v>2.82</v>
      </c>
      <c r="F3" s="1">
        <v>2</v>
      </c>
      <c r="G3" s="1">
        <v>3</v>
      </c>
      <c r="H3" s="1" t="s">
        <v>13</v>
      </c>
      <c r="I3" s="10" t="s">
        <v>14</v>
      </c>
      <c r="J3" s="11" t="s">
        <v>15</v>
      </c>
      <c r="Q3" s="11"/>
    </row>
    <row r="4" spans="1:17" ht="48" customHeight="1" x14ac:dyDescent="0.2">
      <c r="B4" s="8"/>
      <c r="E4" s="12">
        <v>2.2799999999999998</v>
      </c>
      <c r="F4" s="12">
        <v>2.06</v>
      </c>
      <c r="G4" s="1">
        <v>2.52</v>
      </c>
      <c r="H4" s="9" t="s">
        <v>16</v>
      </c>
      <c r="I4" s="13" t="s">
        <v>14</v>
      </c>
      <c r="J4" s="11" t="s">
        <v>15</v>
      </c>
      <c r="Q4" s="11"/>
    </row>
    <row r="5" spans="1:17" ht="20" customHeight="1" x14ac:dyDescent="0.2">
      <c r="B5" s="8"/>
      <c r="E5" s="1">
        <v>2.68</v>
      </c>
      <c r="F5" s="1">
        <v>2.4700000000000002</v>
      </c>
      <c r="G5" s="1">
        <v>2.86</v>
      </c>
      <c r="H5" s="1" t="s">
        <v>17</v>
      </c>
      <c r="I5" s="13" t="s">
        <v>14</v>
      </c>
      <c r="J5" s="11" t="s">
        <v>15</v>
      </c>
      <c r="Q5" s="11"/>
    </row>
    <row r="6" spans="1:17" ht="20" customHeight="1" x14ac:dyDescent="0.2">
      <c r="B6" s="8"/>
      <c r="E6" s="1">
        <v>6.49</v>
      </c>
      <c r="F6" s="1">
        <v>6.31</v>
      </c>
      <c r="G6" s="1">
        <v>6.66</v>
      </c>
      <c r="H6" s="1" t="s">
        <v>18</v>
      </c>
      <c r="I6" s="13" t="s">
        <v>14</v>
      </c>
      <c r="J6" s="11" t="s">
        <v>15</v>
      </c>
      <c r="Q6" s="11"/>
    </row>
    <row r="7" spans="1:17" ht="20" customHeight="1" x14ac:dyDescent="0.2">
      <c r="B7" s="8"/>
      <c r="E7" s="1">
        <v>2.9</v>
      </c>
      <c r="F7" s="1">
        <v>2.3199999999999998</v>
      </c>
      <c r="G7" s="1">
        <v>3.63</v>
      </c>
      <c r="H7" s="1" t="s">
        <v>19</v>
      </c>
      <c r="I7" s="13" t="s">
        <v>14</v>
      </c>
      <c r="J7" s="11" t="s">
        <v>15</v>
      </c>
      <c r="Q7" s="11"/>
    </row>
    <row r="8" spans="1:17" ht="20" customHeight="1" x14ac:dyDescent="0.2">
      <c r="B8" s="8"/>
      <c r="E8" s="1">
        <v>2.92</v>
      </c>
      <c r="F8" s="1">
        <v>2.2799999999999998</v>
      </c>
      <c r="G8" s="1">
        <v>3.67</v>
      </c>
      <c r="H8" s="1" t="s">
        <v>19</v>
      </c>
      <c r="I8" s="13" t="s">
        <v>14</v>
      </c>
      <c r="J8" s="11" t="s">
        <v>15</v>
      </c>
      <c r="Q8" s="11"/>
    </row>
    <row r="9" spans="1:17" ht="20" customHeight="1" x14ac:dyDescent="0.2">
      <c r="B9" s="8"/>
      <c r="E9" s="1">
        <v>3.11</v>
      </c>
      <c r="F9" s="1">
        <v>2.39</v>
      </c>
      <c r="G9" s="1">
        <v>4.13</v>
      </c>
      <c r="H9" s="1" t="s">
        <v>20</v>
      </c>
      <c r="I9" s="13" t="s">
        <v>14</v>
      </c>
      <c r="J9" s="11" t="s">
        <v>15</v>
      </c>
      <c r="Q9" s="11"/>
    </row>
    <row r="10" spans="1:17" ht="20" customHeight="1" x14ac:dyDescent="0.2">
      <c r="B10" s="8"/>
      <c r="E10" s="1">
        <v>2.5499999999999998</v>
      </c>
      <c r="F10" s="1">
        <v>2</v>
      </c>
      <c r="G10" s="1">
        <v>3.1</v>
      </c>
      <c r="H10" s="1" t="s">
        <v>17</v>
      </c>
      <c r="I10" s="13" t="s">
        <v>14</v>
      </c>
      <c r="J10" s="11" t="s">
        <v>15</v>
      </c>
      <c r="Q10" s="11"/>
    </row>
    <row r="11" spans="1:17" ht="20" customHeight="1" x14ac:dyDescent="0.2">
      <c r="B11" s="8"/>
      <c r="E11" s="1">
        <v>1.95</v>
      </c>
      <c r="F11" s="1">
        <v>1.4</v>
      </c>
      <c r="G11" s="1">
        <v>2.5</v>
      </c>
      <c r="H11" s="1" t="s">
        <v>20</v>
      </c>
      <c r="I11" s="13" t="s">
        <v>14</v>
      </c>
      <c r="J11" s="11" t="s">
        <v>15</v>
      </c>
      <c r="Q11" s="11"/>
    </row>
    <row r="12" spans="1:17" ht="20" customHeight="1" x14ac:dyDescent="0.2">
      <c r="B12" s="8"/>
      <c r="E12" s="1">
        <v>4.08</v>
      </c>
      <c r="H12" s="1" t="s">
        <v>20</v>
      </c>
      <c r="I12" s="13" t="s">
        <v>14</v>
      </c>
      <c r="J12" s="11" t="s">
        <v>15</v>
      </c>
      <c r="Q12" s="11"/>
    </row>
    <row r="13" spans="1:17" ht="20" customHeight="1" x14ac:dyDescent="0.2">
      <c r="B13" s="8"/>
      <c r="E13" s="1">
        <v>2.2400000000000002</v>
      </c>
      <c r="F13" s="1">
        <v>1.96</v>
      </c>
      <c r="G13" s="1">
        <v>2.5499999999999998</v>
      </c>
      <c r="H13" s="1" t="s">
        <v>20</v>
      </c>
      <c r="I13" s="13" t="s">
        <v>14</v>
      </c>
      <c r="J13" s="11" t="s">
        <v>15</v>
      </c>
      <c r="Q13" s="11"/>
    </row>
    <row r="14" spans="1:17" ht="20" customHeight="1" x14ac:dyDescent="0.2">
      <c r="B14" s="8"/>
      <c r="E14" s="1">
        <v>3.58</v>
      </c>
      <c r="F14" s="1">
        <v>2.89</v>
      </c>
      <c r="G14" s="1">
        <v>4.3899999999999997</v>
      </c>
      <c r="H14" s="1" t="s">
        <v>20</v>
      </c>
      <c r="I14" s="13" t="s">
        <v>14</v>
      </c>
      <c r="J14" s="11" t="s">
        <v>15</v>
      </c>
      <c r="Q14" s="11"/>
    </row>
    <row r="15" spans="1:17" ht="20" customHeight="1" x14ac:dyDescent="0.2">
      <c r="B15" s="8"/>
      <c r="E15" s="1">
        <v>2.5</v>
      </c>
      <c r="F15" s="1">
        <v>1.5</v>
      </c>
      <c r="G15" s="1">
        <v>3.5</v>
      </c>
      <c r="H15" s="1" t="s">
        <v>17</v>
      </c>
      <c r="I15" s="13" t="s">
        <v>14</v>
      </c>
      <c r="J15" s="11" t="s">
        <v>15</v>
      </c>
      <c r="Q15" s="11"/>
    </row>
    <row r="16" spans="1:17" ht="20" customHeight="1" x14ac:dyDescent="0.2">
      <c r="B16" s="8"/>
      <c r="E16" s="1">
        <v>2.2000000000000002</v>
      </c>
      <c r="H16" s="1" t="s">
        <v>19</v>
      </c>
      <c r="I16" s="13" t="s">
        <v>14</v>
      </c>
      <c r="J16" s="11" t="s">
        <v>15</v>
      </c>
      <c r="Q16" s="11"/>
    </row>
    <row r="17" spans="1:17" ht="20" customHeight="1" x14ac:dyDescent="0.2">
      <c r="B17" s="8"/>
      <c r="E17" s="1">
        <v>6.47</v>
      </c>
      <c r="F17" s="1">
        <v>5.71</v>
      </c>
      <c r="G17" s="1">
        <v>7.23</v>
      </c>
      <c r="H17" s="1" t="s">
        <v>20</v>
      </c>
      <c r="I17" s="13" t="s">
        <v>14</v>
      </c>
      <c r="J17" s="11" t="s">
        <v>15</v>
      </c>
      <c r="Q17" s="11"/>
    </row>
    <row r="18" spans="1:17" ht="20" customHeight="1" x14ac:dyDescent="0.2">
      <c r="B18" s="8"/>
      <c r="E18" s="1">
        <v>2.2000000000000002</v>
      </c>
      <c r="F18" s="1">
        <v>1.4</v>
      </c>
      <c r="G18" s="1">
        <v>3.9</v>
      </c>
      <c r="H18" s="1" t="s">
        <v>20</v>
      </c>
      <c r="I18" s="13" t="s">
        <v>14</v>
      </c>
      <c r="J18" s="11" t="s">
        <v>15</v>
      </c>
      <c r="Q18" s="11"/>
    </row>
    <row r="19" spans="1:17" ht="20" customHeight="1" x14ac:dyDescent="0.2">
      <c r="B19" s="8"/>
      <c r="E19" s="1">
        <v>3.28</v>
      </c>
      <c r="H19" s="1" t="s">
        <v>20</v>
      </c>
      <c r="I19" s="13" t="s">
        <v>14</v>
      </c>
      <c r="J19" s="11" t="s">
        <v>15</v>
      </c>
      <c r="Q19" s="11"/>
    </row>
    <row r="20" spans="1:17" ht="20" customHeight="1" x14ac:dyDescent="0.2">
      <c r="B20" s="8"/>
      <c r="E20" s="1">
        <v>5.7</v>
      </c>
      <c r="F20" s="1">
        <v>3.8</v>
      </c>
      <c r="G20" s="1">
        <v>8.9</v>
      </c>
      <c r="H20" s="1" t="s">
        <v>21</v>
      </c>
      <c r="I20" s="1" t="s">
        <v>22</v>
      </c>
      <c r="J20" s="11" t="s">
        <v>15</v>
      </c>
      <c r="Q20" s="11"/>
    </row>
    <row r="21" spans="1:17" ht="20" customHeight="1" x14ac:dyDescent="0.2">
      <c r="B21" s="8"/>
      <c r="E21" s="14">
        <v>2.2000000000000002</v>
      </c>
      <c r="H21" s="1" t="s">
        <v>20</v>
      </c>
      <c r="I21" s="1" t="s">
        <v>23</v>
      </c>
      <c r="J21" s="11" t="s">
        <v>15</v>
      </c>
      <c r="Q21" s="11"/>
    </row>
    <row r="22" spans="1:17" ht="20" customHeight="1" x14ac:dyDescent="0.2">
      <c r="B22" s="8"/>
      <c r="E22" s="14">
        <v>6.3</v>
      </c>
      <c r="H22" s="1" t="s">
        <v>20</v>
      </c>
      <c r="I22" s="1" t="s">
        <v>24</v>
      </c>
      <c r="J22" s="11" t="s">
        <v>15</v>
      </c>
      <c r="Q22" s="11"/>
    </row>
    <row r="23" spans="1:17" ht="20" customHeight="1" x14ac:dyDescent="0.2">
      <c r="B23" s="8"/>
      <c r="E23" s="14">
        <v>4.9000000000000004</v>
      </c>
      <c r="H23" s="1" t="s">
        <v>20</v>
      </c>
      <c r="I23" s="1" t="s">
        <v>24</v>
      </c>
      <c r="J23" s="11" t="s">
        <v>15</v>
      </c>
      <c r="Q23" s="11"/>
    </row>
    <row r="24" spans="1:17" ht="20" customHeight="1" x14ac:dyDescent="0.2">
      <c r="B24" s="8"/>
      <c r="E24" s="14">
        <v>1.94</v>
      </c>
      <c r="H24" s="1" t="s">
        <v>20</v>
      </c>
      <c r="I24" s="1" t="s">
        <v>25</v>
      </c>
      <c r="J24" s="11" t="s">
        <v>15</v>
      </c>
      <c r="Q24" s="11"/>
    </row>
    <row r="25" spans="1:17" ht="20" customHeight="1" x14ac:dyDescent="0.2">
      <c r="B25" s="8"/>
      <c r="E25" s="14"/>
      <c r="J25" s="11"/>
      <c r="Q25" s="11"/>
    </row>
    <row r="26" spans="1:17" ht="20" customHeight="1" x14ac:dyDescent="0.2">
      <c r="B26" s="15" t="s">
        <v>26</v>
      </c>
      <c r="C26" s="9" t="s">
        <v>27</v>
      </c>
      <c r="D26" s="9"/>
      <c r="E26" s="1">
        <v>1.1200000000000001</v>
      </c>
      <c r="F26" s="1">
        <v>1.04</v>
      </c>
      <c r="G26" s="1">
        <v>1.18</v>
      </c>
      <c r="H26" s="1" t="s">
        <v>20</v>
      </c>
      <c r="I26" s="13" t="s">
        <v>14</v>
      </c>
      <c r="J26" s="11"/>
      <c r="Q26" s="11"/>
    </row>
    <row r="27" spans="1:17" ht="20" customHeight="1" x14ac:dyDescent="0.2">
      <c r="B27" s="8"/>
      <c r="E27" s="1">
        <v>0.52</v>
      </c>
      <c r="F27" s="1">
        <v>0.39</v>
      </c>
      <c r="G27" s="1">
        <v>0.71</v>
      </c>
      <c r="H27" s="1" t="s">
        <v>20</v>
      </c>
      <c r="I27" s="13" t="s">
        <v>14</v>
      </c>
      <c r="J27" s="11"/>
      <c r="Q27" s="11"/>
    </row>
    <row r="28" spans="1:17" ht="20" customHeight="1" x14ac:dyDescent="0.2">
      <c r="B28" s="8"/>
      <c r="E28" s="1">
        <v>0.35</v>
      </c>
      <c r="F28" s="1">
        <v>0.27</v>
      </c>
      <c r="G28" s="1">
        <v>0.5</v>
      </c>
      <c r="H28" s="1" t="s">
        <v>20</v>
      </c>
      <c r="I28" s="13" t="s">
        <v>14</v>
      </c>
      <c r="J28" s="11"/>
      <c r="Q28" s="11"/>
    </row>
    <row r="29" spans="1:17" ht="20" customHeight="1" x14ac:dyDescent="0.2">
      <c r="B29" s="16"/>
      <c r="E29" s="17">
        <v>0.315</v>
      </c>
      <c r="H29" s="1" t="s">
        <v>28</v>
      </c>
      <c r="I29" s="13" t="s">
        <v>14</v>
      </c>
      <c r="J29" s="11"/>
      <c r="Q29" s="11"/>
    </row>
    <row r="30" spans="1:17" ht="20" customHeight="1" x14ac:dyDescent="0.2">
      <c r="B30" s="8"/>
      <c r="J30" s="11"/>
      <c r="Q30" s="11"/>
    </row>
    <row r="31" spans="1:17" ht="20" customHeight="1" x14ac:dyDescent="0.2">
      <c r="B31" s="16" t="s">
        <v>29</v>
      </c>
      <c r="C31" s="2"/>
      <c r="D31" s="2"/>
      <c r="J31" s="11"/>
      <c r="Q31" s="11"/>
    </row>
    <row r="32" spans="1:17" ht="51" customHeight="1" x14ac:dyDescent="0.2">
      <c r="A32" s="1" t="s">
        <v>30</v>
      </c>
      <c r="B32" s="8" t="s">
        <v>31</v>
      </c>
      <c r="C32" s="1" t="s">
        <v>32</v>
      </c>
      <c r="E32" s="1">
        <v>2.52</v>
      </c>
      <c r="F32" s="1">
        <v>0</v>
      </c>
      <c r="G32" s="1">
        <v>5</v>
      </c>
      <c r="H32" s="9" t="s">
        <v>33</v>
      </c>
      <c r="I32" s="13" t="s">
        <v>34</v>
      </c>
      <c r="J32" s="11" t="s">
        <v>15</v>
      </c>
      <c r="Q32" s="11"/>
    </row>
    <row r="33" spans="1:17" ht="20" customHeight="1" x14ac:dyDescent="0.2">
      <c r="B33" s="8"/>
      <c r="J33" s="11"/>
      <c r="Q33" s="11"/>
    </row>
    <row r="34" spans="1:17" ht="20" customHeight="1" x14ac:dyDescent="0.2">
      <c r="B34" s="16" t="s">
        <v>35</v>
      </c>
      <c r="C34" s="2"/>
      <c r="D34" s="2"/>
      <c r="J34" s="11"/>
      <c r="Q34" s="11"/>
    </row>
    <row r="35" spans="1:17" ht="20" customHeight="1" x14ac:dyDescent="0.2">
      <c r="B35" s="8" t="s">
        <v>36</v>
      </c>
      <c r="C35" s="1" t="s">
        <v>37</v>
      </c>
      <c r="D35" s="2"/>
      <c r="E35" s="18">
        <v>3.5</v>
      </c>
      <c r="H35" s="19" t="s">
        <v>20</v>
      </c>
      <c r="I35" s="19" t="s">
        <v>23</v>
      </c>
      <c r="J35" s="20" t="s">
        <v>38</v>
      </c>
      <c r="Q35" s="11"/>
    </row>
    <row r="36" spans="1:17" ht="20" customHeight="1" x14ac:dyDescent="0.2">
      <c r="B36" s="8"/>
      <c r="C36" s="2"/>
      <c r="D36" s="2"/>
      <c r="E36" s="1">
        <v>2.5</v>
      </c>
      <c r="I36" s="1" t="s">
        <v>39</v>
      </c>
      <c r="J36" s="11"/>
      <c r="Q36" s="11"/>
    </row>
    <row r="37" spans="1:17" ht="20" customHeight="1" x14ac:dyDescent="0.2">
      <c r="B37" s="8"/>
      <c r="C37" s="2"/>
      <c r="D37" s="2"/>
      <c r="J37" s="11"/>
      <c r="Q37" s="11"/>
    </row>
    <row r="38" spans="1:17" ht="20" customHeight="1" x14ac:dyDescent="0.2">
      <c r="A38" s="1" t="s">
        <v>40</v>
      </c>
      <c r="B38" s="8" t="s">
        <v>41</v>
      </c>
      <c r="C38" s="1" t="s">
        <v>42</v>
      </c>
      <c r="E38" s="1">
        <v>5.4</v>
      </c>
      <c r="F38" s="1">
        <v>3.8</v>
      </c>
      <c r="G38" s="1">
        <v>9</v>
      </c>
      <c r="I38" s="1" t="s">
        <v>43</v>
      </c>
      <c r="J38" s="11"/>
      <c r="Q38" s="11"/>
    </row>
    <row r="39" spans="1:17" ht="20" customHeight="1" x14ac:dyDescent="0.2">
      <c r="B39" s="16"/>
      <c r="E39" s="1">
        <v>4.8</v>
      </c>
      <c r="H39" s="1" t="s">
        <v>20</v>
      </c>
      <c r="I39" s="1" t="s">
        <v>44</v>
      </c>
      <c r="J39" s="11" t="s">
        <v>15</v>
      </c>
      <c r="Q39" s="11"/>
    </row>
    <row r="40" spans="1:17" ht="20" customHeight="1" x14ac:dyDescent="0.2">
      <c r="B40" s="16"/>
      <c r="E40" s="1">
        <v>4</v>
      </c>
      <c r="H40" s="1" t="s">
        <v>20</v>
      </c>
      <c r="I40" s="1" t="s">
        <v>45</v>
      </c>
      <c r="J40" s="11" t="s">
        <v>15</v>
      </c>
      <c r="Q40" s="11"/>
    </row>
    <row r="41" spans="1:17" ht="20" customHeight="1" x14ac:dyDescent="0.2">
      <c r="B41" s="16"/>
      <c r="E41" s="1">
        <v>5.2</v>
      </c>
      <c r="H41" s="1" t="s">
        <v>20</v>
      </c>
      <c r="I41" s="1" t="s">
        <v>46</v>
      </c>
      <c r="J41" s="11" t="s">
        <v>15</v>
      </c>
      <c r="Q41" s="11"/>
    </row>
    <row r="42" spans="1:17" ht="20" customHeight="1" x14ac:dyDescent="0.2">
      <c r="B42" s="16"/>
      <c r="E42" s="1">
        <v>5</v>
      </c>
      <c r="I42" s="1" t="s">
        <v>43</v>
      </c>
      <c r="J42" s="11" t="s">
        <v>47</v>
      </c>
      <c r="Q42" s="11"/>
    </row>
    <row r="43" spans="1:17" ht="20" customHeight="1" x14ac:dyDescent="0.2">
      <c r="B43" s="16"/>
      <c r="J43" s="11"/>
      <c r="Q43" s="11"/>
    </row>
    <row r="44" spans="1:17" ht="70" customHeight="1" x14ac:dyDescent="0.2">
      <c r="A44" s="1" t="s">
        <v>48</v>
      </c>
      <c r="B44" s="8" t="s">
        <v>49</v>
      </c>
      <c r="C44" s="1" t="s">
        <v>50</v>
      </c>
      <c r="E44" s="18">
        <v>0.3</v>
      </c>
      <c r="F44" s="1">
        <v>0.2</v>
      </c>
      <c r="G44" s="1">
        <v>0.4</v>
      </c>
      <c r="I44" s="1" t="s">
        <v>43</v>
      </c>
      <c r="J44" s="21" t="s">
        <v>51</v>
      </c>
      <c r="Q44" s="11"/>
    </row>
    <row r="45" spans="1:17" ht="20" customHeight="1" x14ac:dyDescent="0.2">
      <c r="B45" s="8"/>
      <c r="F45" s="1">
        <v>0.2</v>
      </c>
      <c r="G45" s="1">
        <v>0.8</v>
      </c>
      <c r="I45" s="1" t="s">
        <v>14</v>
      </c>
      <c r="J45" s="11"/>
      <c r="Q45" s="11"/>
    </row>
    <row r="46" spans="1:17" ht="20" customHeight="1" x14ac:dyDescent="0.2">
      <c r="B46" s="8"/>
      <c r="E46" s="18">
        <v>0.2</v>
      </c>
      <c r="H46" s="19" t="s">
        <v>52</v>
      </c>
      <c r="I46" s="19" t="s">
        <v>44</v>
      </c>
      <c r="J46" s="11" t="s">
        <v>15</v>
      </c>
      <c r="Q46" s="11"/>
    </row>
    <row r="47" spans="1:17" ht="20" customHeight="1" x14ac:dyDescent="0.2">
      <c r="B47" s="8"/>
      <c r="E47" s="18">
        <v>0.4</v>
      </c>
      <c r="H47" s="19" t="s">
        <v>53</v>
      </c>
      <c r="I47" s="19" t="s">
        <v>54</v>
      </c>
      <c r="J47" s="11" t="s">
        <v>15</v>
      </c>
      <c r="Q47" s="11"/>
    </row>
    <row r="48" spans="1:17" ht="20" customHeight="1" x14ac:dyDescent="0.2">
      <c r="B48" s="8"/>
      <c r="E48" s="18">
        <v>0.34</v>
      </c>
      <c r="H48" s="19" t="s">
        <v>55</v>
      </c>
      <c r="I48" s="19" t="s">
        <v>56</v>
      </c>
      <c r="J48" s="11" t="s">
        <v>15</v>
      </c>
      <c r="Q48" s="11"/>
    </row>
    <row r="49" spans="1:17" ht="20" customHeight="1" x14ac:dyDescent="0.2">
      <c r="B49" s="8"/>
      <c r="E49" s="18">
        <v>0.01</v>
      </c>
      <c r="H49" s="19" t="s">
        <v>20</v>
      </c>
      <c r="I49" s="19" t="s">
        <v>57</v>
      </c>
      <c r="J49" s="11" t="s">
        <v>15</v>
      </c>
      <c r="Q49" s="11"/>
    </row>
    <row r="50" spans="1:17" ht="20" customHeight="1" x14ac:dyDescent="0.2">
      <c r="B50" s="8"/>
      <c r="E50" s="18">
        <v>0.04</v>
      </c>
      <c r="H50" s="19" t="s">
        <v>58</v>
      </c>
      <c r="I50" s="19" t="s">
        <v>59</v>
      </c>
      <c r="J50" s="11" t="s">
        <v>15</v>
      </c>
      <c r="Q50" s="11"/>
    </row>
    <row r="51" spans="1:17" ht="20" customHeight="1" x14ac:dyDescent="0.2">
      <c r="B51" s="8"/>
      <c r="E51" s="18">
        <v>0.3</v>
      </c>
      <c r="H51" s="19"/>
      <c r="I51" s="19" t="s">
        <v>43</v>
      </c>
      <c r="J51" s="11" t="s">
        <v>47</v>
      </c>
      <c r="Q51" s="11"/>
    </row>
    <row r="52" spans="1:17" ht="20" customHeight="1" x14ac:dyDescent="0.2">
      <c r="B52" s="8"/>
      <c r="J52" s="11"/>
      <c r="Q52" s="11"/>
    </row>
    <row r="53" spans="1:17" ht="44" customHeight="1" x14ac:dyDescent="0.2">
      <c r="B53" s="8" t="s">
        <v>60</v>
      </c>
      <c r="E53" s="1">
        <v>6</v>
      </c>
      <c r="F53" s="1">
        <v>3.5</v>
      </c>
      <c r="G53" s="1">
        <v>9.5</v>
      </c>
      <c r="H53" s="1" t="s">
        <v>20</v>
      </c>
      <c r="I53" s="1" t="s">
        <v>61</v>
      </c>
      <c r="J53" s="21" t="s">
        <v>62</v>
      </c>
      <c r="K53" s="22" t="s">
        <v>63</v>
      </c>
      <c r="Q53" s="11"/>
    </row>
    <row r="54" spans="1:17" ht="20" customHeight="1" x14ac:dyDescent="0.2">
      <c r="B54" s="8"/>
      <c r="J54" s="11"/>
      <c r="K54" s="23"/>
      <c r="Q54" s="11"/>
    </row>
    <row r="55" spans="1:17" ht="20" customHeight="1" x14ac:dyDescent="0.2">
      <c r="B55" s="16" t="s">
        <v>64</v>
      </c>
      <c r="J55" s="11"/>
      <c r="Q55" s="11"/>
    </row>
    <row r="56" spans="1:17" ht="20" customHeight="1" x14ac:dyDescent="0.2">
      <c r="B56" s="16"/>
      <c r="J56" s="11"/>
      <c r="Q56" s="11"/>
    </row>
    <row r="57" spans="1:17" ht="20" customHeight="1" x14ac:dyDescent="0.2">
      <c r="A57" s="1" t="s">
        <v>65</v>
      </c>
      <c r="B57" s="8" t="s">
        <v>66</v>
      </c>
      <c r="E57" s="24">
        <v>0.14000000000000001</v>
      </c>
      <c r="F57" s="19"/>
      <c r="H57" s="1" t="s">
        <v>20</v>
      </c>
      <c r="I57" s="19" t="s">
        <v>57</v>
      </c>
      <c r="J57" s="25"/>
      <c r="Q57" s="11"/>
    </row>
    <row r="58" spans="1:17" ht="20" customHeight="1" x14ac:dyDescent="0.2">
      <c r="B58" s="8"/>
      <c r="E58" s="24"/>
      <c r="F58" s="19"/>
      <c r="I58" s="19"/>
      <c r="J58" s="25"/>
      <c r="Q58" s="11"/>
    </row>
    <row r="59" spans="1:17" ht="20" customHeight="1" x14ac:dyDescent="0.2">
      <c r="A59" s="1" t="s">
        <v>67</v>
      </c>
      <c r="B59" s="8" t="s">
        <v>68</v>
      </c>
      <c r="C59" s="1" t="s">
        <v>69</v>
      </c>
      <c r="E59" s="1">
        <v>7</v>
      </c>
      <c r="F59" s="1">
        <v>3.5</v>
      </c>
      <c r="G59" s="1">
        <v>10</v>
      </c>
      <c r="I59" s="1" t="s">
        <v>43</v>
      </c>
      <c r="J59" s="11"/>
      <c r="Q59" s="11"/>
    </row>
    <row r="60" spans="1:17" ht="20" customHeight="1" x14ac:dyDescent="0.2">
      <c r="B60" s="8"/>
      <c r="E60" s="19">
        <v>7</v>
      </c>
      <c r="F60" s="19"/>
      <c r="G60" s="19"/>
      <c r="H60" s="19" t="s">
        <v>70</v>
      </c>
      <c r="I60" s="19" t="s">
        <v>71</v>
      </c>
      <c r="J60" s="11"/>
      <c r="Q60" s="11"/>
    </row>
    <row r="61" spans="1:17" ht="43" customHeight="1" x14ac:dyDescent="0.2">
      <c r="B61" s="8"/>
      <c r="E61" s="19"/>
      <c r="F61" s="19"/>
      <c r="G61" s="19"/>
      <c r="I61" s="1" t="s">
        <v>43</v>
      </c>
      <c r="J61" s="26" t="s">
        <v>72</v>
      </c>
      <c r="K61" s="19"/>
      <c r="Q61" s="11"/>
    </row>
    <row r="62" spans="1:17" ht="20" customHeight="1" x14ac:dyDescent="0.2">
      <c r="B62" s="8"/>
      <c r="E62" s="19">
        <v>10</v>
      </c>
      <c r="F62" s="19"/>
      <c r="G62" s="19"/>
      <c r="H62" s="19" t="s">
        <v>73</v>
      </c>
      <c r="I62" s="19" t="s">
        <v>74</v>
      </c>
      <c r="J62" s="11"/>
      <c r="Q62" s="11"/>
    </row>
    <row r="63" spans="1:17" ht="40" customHeight="1" x14ac:dyDescent="0.2">
      <c r="B63" s="8"/>
      <c r="E63" s="19"/>
      <c r="F63" s="19"/>
      <c r="I63" s="1" t="s">
        <v>43</v>
      </c>
      <c r="J63" s="26" t="s">
        <v>75</v>
      </c>
      <c r="K63" s="19"/>
      <c r="Q63" s="11"/>
    </row>
    <row r="64" spans="1:17" ht="20" customHeight="1" x14ac:dyDescent="0.2">
      <c r="B64" s="8"/>
      <c r="E64" s="1">
        <v>20.3</v>
      </c>
      <c r="F64" s="1">
        <v>19.399999999999999</v>
      </c>
      <c r="G64" s="1">
        <v>21.3</v>
      </c>
      <c r="H64" s="1" t="s">
        <v>20</v>
      </c>
      <c r="I64" s="1" t="s">
        <v>14</v>
      </c>
      <c r="J64" s="11"/>
      <c r="Q64" s="11"/>
    </row>
    <row r="65" spans="2:17" ht="20" customHeight="1" x14ac:dyDescent="0.2">
      <c r="B65" s="8"/>
      <c r="E65" s="1">
        <v>21.2</v>
      </c>
      <c r="F65" s="1">
        <v>20.2</v>
      </c>
      <c r="G65" s="1">
        <v>22.3</v>
      </c>
      <c r="H65" s="1" t="s">
        <v>20</v>
      </c>
      <c r="I65" s="1" t="s">
        <v>14</v>
      </c>
      <c r="J65" s="11"/>
      <c r="Q65" s="11"/>
    </row>
    <row r="66" spans="2:17" ht="20" customHeight="1" x14ac:dyDescent="0.2">
      <c r="B66" s="8"/>
      <c r="E66" s="1">
        <v>17.5</v>
      </c>
      <c r="F66" s="1">
        <v>15.3</v>
      </c>
      <c r="G66" s="1">
        <v>20</v>
      </c>
      <c r="H66" s="1" t="s">
        <v>20</v>
      </c>
      <c r="I66" s="1" t="s">
        <v>14</v>
      </c>
      <c r="J66" s="11"/>
      <c r="Q66" s="11"/>
    </row>
    <row r="67" spans="2:17" ht="20" customHeight="1" x14ac:dyDescent="0.2">
      <c r="B67" s="8"/>
      <c r="E67" s="1">
        <v>19.100000000000001</v>
      </c>
      <c r="F67" s="1">
        <v>15.8</v>
      </c>
      <c r="G67" s="1">
        <v>22.9</v>
      </c>
      <c r="H67" s="1" t="s">
        <v>20</v>
      </c>
      <c r="I67" s="1" t="s">
        <v>14</v>
      </c>
      <c r="J67" s="11"/>
      <c r="Q67" s="11"/>
    </row>
    <row r="68" spans="2:17" ht="20" customHeight="1" x14ac:dyDescent="0.2">
      <c r="B68" s="8"/>
      <c r="E68" s="1">
        <v>19.2</v>
      </c>
      <c r="F68" s="1">
        <v>17.5</v>
      </c>
      <c r="G68" s="1">
        <v>21</v>
      </c>
      <c r="H68" s="1" t="s">
        <v>20</v>
      </c>
      <c r="I68" s="1" t="s">
        <v>14</v>
      </c>
      <c r="J68" s="11"/>
      <c r="Q68" s="11"/>
    </row>
    <row r="69" spans="2:17" ht="20" customHeight="1" x14ac:dyDescent="0.2">
      <c r="B69" s="8"/>
      <c r="E69" s="1">
        <v>19.2</v>
      </c>
      <c r="F69" s="1">
        <v>18</v>
      </c>
      <c r="G69" s="1">
        <v>20.5</v>
      </c>
      <c r="H69" s="1" t="s">
        <v>20</v>
      </c>
      <c r="I69" s="1" t="s">
        <v>14</v>
      </c>
      <c r="J69" s="11"/>
      <c r="Q69" s="11"/>
    </row>
    <row r="70" spans="2:17" ht="20" customHeight="1" x14ac:dyDescent="0.2">
      <c r="B70" s="8"/>
      <c r="E70" s="1">
        <v>21.6</v>
      </c>
      <c r="F70" s="1">
        <v>20</v>
      </c>
      <c r="G70" s="1">
        <v>23.4</v>
      </c>
      <c r="H70" s="1" t="s">
        <v>20</v>
      </c>
      <c r="I70" s="1" t="s">
        <v>14</v>
      </c>
      <c r="J70" s="11"/>
      <c r="Q70" s="11"/>
    </row>
    <row r="71" spans="2:17" ht="20" customHeight="1" x14ac:dyDescent="0.2">
      <c r="B71" s="8"/>
      <c r="E71" s="1">
        <v>22.4</v>
      </c>
      <c r="F71" s="1">
        <v>20.8</v>
      </c>
      <c r="G71" s="1">
        <v>24.1</v>
      </c>
      <c r="H71" s="1" t="s">
        <v>20</v>
      </c>
      <c r="I71" s="1" t="s">
        <v>14</v>
      </c>
      <c r="J71" s="11"/>
      <c r="Q71" s="11"/>
    </row>
    <row r="72" spans="2:17" ht="20" customHeight="1" x14ac:dyDescent="0.2">
      <c r="B72" s="8"/>
      <c r="E72" s="1">
        <v>22.9</v>
      </c>
      <c r="F72" s="1">
        <v>21.2</v>
      </c>
      <c r="G72" s="1">
        <v>24.7</v>
      </c>
      <c r="H72" s="1" t="s">
        <v>20</v>
      </c>
      <c r="I72" s="1" t="s">
        <v>14</v>
      </c>
      <c r="J72" s="11"/>
      <c r="Q72" s="11"/>
    </row>
    <row r="73" spans="2:17" ht="20" customHeight="1" x14ac:dyDescent="0.2">
      <c r="B73" s="8"/>
      <c r="E73" s="1">
        <v>22.5</v>
      </c>
      <c r="F73" s="1">
        <v>19.100000000000001</v>
      </c>
      <c r="G73" s="1">
        <v>26.3</v>
      </c>
      <c r="H73" s="1" t="s">
        <v>20</v>
      </c>
      <c r="I73" s="1" t="s">
        <v>14</v>
      </c>
      <c r="J73" s="11"/>
      <c r="Q73" s="11"/>
    </row>
    <row r="74" spans="2:17" ht="20" customHeight="1" x14ac:dyDescent="0.2">
      <c r="B74" s="8"/>
      <c r="E74" s="1">
        <v>20.100000000000001</v>
      </c>
      <c r="F74" s="1">
        <v>19</v>
      </c>
      <c r="G74" s="1">
        <v>21.3</v>
      </c>
      <c r="H74" s="1" t="s">
        <v>20</v>
      </c>
      <c r="I74" s="1" t="s">
        <v>14</v>
      </c>
      <c r="J74" s="11"/>
      <c r="Q74" s="11"/>
    </row>
    <row r="75" spans="2:17" ht="20" customHeight="1" x14ac:dyDescent="0.2">
      <c r="B75" s="8"/>
      <c r="E75" s="1">
        <v>20.3</v>
      </c>
      <c r="F75" s="1">
        <v>19.5</v>
      </c>
      <c r="G75" s="1">
        <v>21.1</v>
      </c>
      <c r="H75" s="1" t="s">
        <v>20</v>
      </c>
      <c r="I75" s="1" t="s">
        <v>14</v>
      </c>
      <c r="J75" s="11"/>
      <c r="Q75" s="11"/>
    </row>
    <row r="76" spans="2:17" ht="20" customHeight="1" x14ac:dyDescent="0.2">
      <c r="B76" s="8"/>
      <c r="E76" s="1">
        <v>28.3</v>
      </c>
      <c r="F76" s="1">
        <v>25.3</v>
      </c>
      <c r="G76" s="1">
        <v>31.6</v>
      </c>
      <c r="H76" s="1" t="s">
        <v>20</v>
      </c>
      <c r="I76" s="1" t="s">
        <v>14</v>
      </c>
      <c r="J76" s="11"/>
      <c r="Q76" s="11"/>
    </row>
    <row r="77" spans="2:17" ht="20" customHeight="1" x14ac:dyDescent="0.2">
      <c r="B77" s="8"/>
      <c r="E77" s="1">
        <v>19.3</v>
      </c>
      <c r="F77" s="1">
        <v>17.899999999999999</v>
      </c>
      <c r="G77" s="1">
        <v>20.9</v>
      </c>
      <c r="H77" s="1" t="s">
        <v>20</v>
      </c>
      <c r="I77" s="1" t="s">
        <v>14</v>
      </c>
      <c r="J77" s="11"/>
      <c r="Q77" s="11"/>
    </row>
    <row r="78" spans="2:17" ht="20" customHeight="1" x14ac:dyDescent="0.2">
      <c r="B78" s="8"/>
      <c r="E78" s="1">
        <v>21.2</v>
      </c>
      <c r="F78" s="1">
        <v>20.399999999999999</v>
      </c>
      <c r="G78" s="1">
        <v>22</v>
      </c>
      <c r="H78" s="1" t="s">
        <v>20</v>
      </c>
      <c r="I78" s="1" t="s">
        <v>14</v>
      </c>
      <c r="J78" s="11"/>
      <c r="Q78" s="11"/>
    </row>
    <row r="79" spans="2:17" ht="20" customHeight="1" x14ac:dyDescent="0.2">
      <c r="B79" s="8"/>
      <c r="E79" s="1">
        <v>21.2</v>
      </c>
      <c r="F79" s="1">
        <v>18</v>
      </c>
      <c r="G79" s="1">
        <v>24.9</v>
      </c>
      <c r="H79" s="1" t="s">
        <v>20</v>
      </c>
      <c r="I79" s="1" t="s">
        <v>14</v>
      </c>
      <c r="J79" s="11"/>
      <c r="Q79" s="11"/>
    </row>
    <row r="80" spans="2:17" ht="20" customHeight="1" x14ac:dyDescent="0.2">
      <c r="B80" s="8"/>
      <c r="J80" s="11"/>
      <c r="Q80" s="11"/>
    </row>
    <row r="81" spans="1:17" ht="20" customHeight="1" x14ac:dyDescent="0.2">
      <c r="B81" s="16" t="s">
        <v>76</v>
      </c>
      <c r="C81" s="2"/>
      <c r="D81" s="2"/>
      <c r="J81" s="11"/>
      <c r="Q81" s="11"/>
    </row>
    <row r="82" spans="1:17" ht="39" customHeight="1" x14ac:dyDescent="0.2">
      <c r="A82" s="1" t="s">
        <v>77</v>
      </c>
      <c r="B82" s="8" t="s">
        <v>78</v>
      </c>
      <c r="C82" s="1" t="s">
        <v>79</v>
      </c>
      <c r="E82" s="1">
        <v>3.5</v>
      </c>
      <c r="F82" s="1">
        <v>0</v>
      </c>
      <c r="G82" s="1">
        <v>14</v>
      </c>
      <c r="I82" s="1" t="s">
        <v>14</v>
      </c>
      <c r="J82" s="21" t="s">
        <v>80</v>
      </c>
      <c r="Q82" s="11"/>
    </row>
    <row r="83" spans="1:17" ht="20" customHeight="1" x14ac:dyDescent="0.2">
      <c r="B83" s="8"/>
      <c r="J83" s="11"/>
      <c r="Q83" s="11"/>
    </row>
    <row r="84" spans="1:17" ht="20" customHeight="1" x14ac:dyDescent="0.2">
      <c r="A84" s="1" t="s">
        <v>81</v>
      </c>
      <c r="B84" s="8" t="s">
        <v>82</v>
      </c>
      <c r="C84" s="1" t="s">
        <v>83</v>
      </c>
      <c r="E84" s="1">
        <v>3.5</v>
      </c>
      <c r="F84" s="1">
        <v>0</v>
      </c>
      <c r="G84" s="1">
        <v>14</v>
      </c>
      <c r="I84" s="1" t="s">
        <v>14</v>
      </c>
      <c r="J84" s="11"/>
      <c r="Q84" s="11"/>
    </row>
    <row r="85" spans="1:17" ht="20" customHeight="1" x14ac:dyDescent="0.2">
      <c r="B85" s="8"/>
      <c r="J85" s="11"/>
      <c r="Q85" s="11"/>
    </row>
    <row r="86" spans="1:17" ht="20" customHeight="1" x14ac:dyDescent="0.2">
      <c r="A86" s="1" t="s">
        <v>84</v>
      </c>
      <c r="B86" s="8" t="s">
        <v>85</v>
      </c>
      <c r="J86" s="11"/>
      <c r="Q86" s="11"/>
    </row>
    <row r="87" spans="1:17" ht="33" customHeight="1" x14ac:dyDescent="0.2">
      <c r="A87" s="9" t="s">
        <v>86</v>
      </c>
      <c r="B87" s="8"/>
      <c r="H87" s="1" t="s">
        <v>87</v>
      </c>
      <c r="I87" s="1" t="s">
        <v>88</v>
      </c>
      <c r="J87" s="21" t="s">
        <v>89</v>
      </c>
      <c r="K87" s="1" t="s">
        <v>90</v>
      </c>
      <c r="L87" s="1" t="s">
        <v>91</v>
      </c>
      <c r="M87" s="1" t="s">
        <v>92</v>
      </c>
      <c r="N87" s="2" t="s">
        <v>93</v>
      </c>
      <c r="O87" s="2" t="s">
        <v>94</v>
      </c>
      <c r="P87" s="2" t="s">
        <v>95</v>
      </c>
      <c r="Q87" s="11"/>
    </row>
    <row r="88" spans="1:17" s="9" customFormat="1" ht="20" customHeight="1" x14ac:dyDescent="0.2">
      <c r="B88" s="15"/>
      <c r="D88" s="9" t="s">
        <v>96</v>
      </c>
      <c r="E88" s="27">
        <f t="shared" ref="E88:E94" si="0">M88/K88</f>
        <v>4.1300813008130079E-2</v>
      </c>
      <c r="F88" s="1" t="s">
        <v>97</v>
      </c>
      <c r="J88" s="21"/>
      <c r="K88" s="9">
        <v>123</v>
      </c>
      <c r="L88" s="28">
        <v>0.01</v>
      </c>
      <c r="M88" s="29">
        <f t="shared" ref="M88:M94" si="1">L88*$L$95</f>
        <v>5.08</v>
      </c>
      <c r="N88" s="1" t="s">
        <v>97</v>
      </c>
      <c r="O88" s="1">
        <v>0</v>
      </c>
      <c r="P88" s="9">
        <v>0</v>
      </c>
      <c r="Q88" s="21"/>
    </row>
    <row r="89" spans="1:17" s="9" customFormat="1" ht="20" customHeight="1" x14ac:dyDescent="0.2">
      <c r="B89" s="15"/>
      <c r="D89" s="9" t="s">
        <v>98</v>
      </c>
      <c r="E89" s="27">
        <f t="shared" si="0"/>
        <v>0.14411347517730497</v>
      </c>
      <c r="F89" s="1" t="s">
        <v>99</v>
      </c>
      <c r="J89" s="21"/>
      <c r="K89" s="9">
        <v>705</v>
      </c>
      <c r="L89" s="28">
        <v>0.2</v>
      </c>
      <c r="M89" s="29">
        <f t="shared" si="1"/>
        <v>101.60000000000001</v>
      </c>
      <c r="N89" s="1" t="s">
        <v>99</v>
      </c>
      <c r="O89" s="1" t="s">
        <v>100</v>
      </c>
      <c r="P89" s="9" t="s">
        <v>101</v>
      </c>
      <c r="Q89" s="21"/>
    </row>
    <row r="90" spans="1:17" s="9" customFormat="1" ht="20" customHeight="1" x14ac:dyDescent="0.2">
      <c r="B90" s="15"/>
      <c r="D90" s="9" t="s">
        <v>102</v>
      </c>
      <c r="E90" s="27">
        <f t="shared" si="0"/>
        <v>0.21314685314685314</v>
      </c>
      <c r="F90" s="1" t="s">
        <v>103</v>
      </c>
      <c r="J90" s="21"/>
      <c r="K90" s="9">
        <v>429</v>
      </c>
      <c r="L90" s="28">
        <v>0.18</v>
      </c>
      <c r="M90" s="29">
        <f t="shared" si="1"/>
        <v>91.44</v>
      </c>
      <c r="N90" s="1" t="s">
        <v>103</v>
      </c>
      <c r="O90" s="1" t="s">
        <v>104</v>
      </c>
      <c r="P90" s="9" t="s">
        <v>105</v>
      </c>
      <c r="Q90" s="21"/>
    </row>
    <row r="91" spans="1:17" s="9" customFormat="1" ht="20" customHeight="1" x14ac:dyDescent="0.2">
      <c r="B91" s="15"/>
      <c r="D91" s="9" t="s">
        <v>106</v>
      </c>
      <c r="E91" s="27">
        <f t="shared" si="0"/>
        <v>0.20130536130536131</v>
      </c>
      <c r="F91" s="1" t="s">
        <v>107</v>
      </c>
      <c r="J91" s="21"/>
      <c r="K91" s="9">
        <v>429</v>
      </c>
      <c r="L91" s="28">
        <v>0.17</v>
      </c>
      <c r="M91" s="29">
        <f t="shared" si="1"/>
        <v>86.36</v>
      </c>
      <c r="N91" s="1" t="s">
        <v>107</v>
      </c>
      <c r="O91" s="1" t="s">
        <v>108</v>
      </c>
      <c r="P91" s="9" t="s">
        <v>109</v>
      </c>
      <c r="Q91" s="21"/>
    </row>
    <row r="92" spans="1:17" s="9" customFormat="1" ht="20" customHeight="1" x14ac:dyDescent="0.2">
      <c r="B92" s="15"/>
      <c r="D92" s="9" t="s">
        <v>110</v>
      </c>
      <c r="E92" s="27">
        <f t="shared" si="0"/>
        <v>0.22356968215158923</v>
      </c>
      <c r="F92" s="1" t="s">
        <v>111</v>
      </c>
      <c r="J92" s="21"/>
      <c r="K92" s="9">
        <v>409</v>
      </c>
      <c r="L92" s="28">
        <f>36%/2</f>
        <v>0.18</v>
      </c>
      <c r="M92" s="29">
        <f t="shared" si="1"/>
        <v>91.44</v>
      </c>
      <c r="N92" s="1" t="s">
        <v>111</v>
      </c>
      <c r="O92" s="1" t="s">
        <v>112</v>
      </c>
      <c r="P92" s="9" t="s">
        <v>113</v>
      </c>
      <c r="Q92" s="21"/>
    </row>
    <row r="93" spans="1:17" s="9" customFormat="1" ht="20" customHeight="1" x14ac:dyDescent="0.2">
      <c r="B93" s="15"/>
      <c r="D93" s="9" t="s">
        <v>114</v>
      </c>
      <c r="E93" s="27">
        <f t="shared" si="0"/>
        <v>0.43542857142857144</v>
      </c>
      <c r="F93" s="1" t="s">
        <v>115</v>
      </c>
      <c r="J93" s="21"/>
      <c r="K93" s="9">
        <v>210</v>
      </c>
      <c r="L93" s="28">
        <f>36%/2</f>
        <v>0.18</v>
      </c>
      <c r="M93" s="29">
        <f t="shared" si="1"/>
        <v>91.44</v>
      </c>
      <c r="N93" s="1" t="s">
        <v>115</v>
      </c>
      <c r="O93" s="1" t="s">
        <v>116</v>
      </c>
      <c r="P93" s="9" t="s">
        <v>117</v>
      </c>
      <c r="Q93" s="21"/>
    </row>
    <row r="94" spans="1:17" s="9" customFormat="1" ht="20" customHeight="1" x14ac:dyDescent="0.2">
      <c r="B94" s="15"/>
      <c r="D94" s="9" t="s">
        <v>118</v>
      </c>
      <c r="E94" s="27">
        <f t="shared" si="0"/>
        <v>0.3175</v>
      </c>
      <c r="F94" s="1" t="s">
        <v>119</v>
      </c>
      <c r="J94" s="21"/>
      <c r="K94" s="9">
        <v>144</v>
      </c>
      <c r="L94" s="28">
        <v>0.09</v>
      </c>
      <c r="M94" s="29">
        <f t="shared" si="1"/>
        <v>45.72</v>
      </c>
      <c r="N94" s="1" t="s">
        <v>119</v>
      </c>
      <c r="O94" s="1" t="s">
        <v>120</v>
      </c>
      <c r="P94" s="9" t="s">
        <v>121</v>
      </c>
      <c r="Q94" s="21"/>
    </row>
    <row r="95" spans="1:17" s="9" customFormat="1" ht="20" customHeight="1" x14ac:dyDescent="0.2">
      <c r="B95" s="15"/>
      <c r="D95" s="30" t="s">
        <v>122</v>
      </c>
      <c r="E95" s="27">
        <v>0.12</v>
      </c>
      <c r="F95" s="2" t="s">
        <v>123</v>
      </c>
      <c r="J95" s="21"/>
      <c r="K95" s="31">
        <v>2449</v>
      </c>
      <c r="L95" s="32">
        <v>508</v>
      </c>
      <c r="M95" s="29"/>
      <c r="N95" s="2" t="s">
        <v>123</v>
      </c>
      <c r="O95" s="2" t="s">
        <v>124</v>
      </c>
      <c r="P95" s="30" t="s">
        <v>125</v>
      </c>
      <c r="Q95" s="21"/>
    </row>
    <row r="96" spans="1:17" s="9" customFormat="1" ht="20" customHeight="1" x14ac:dyDescent="0.2">
      <c r="B96" s="15"/>
      <c r="D96" s="30"/>
      <c r="E96" s="27"/>
      <c r="F96" s="2"/>
      <c r="J96" s="21"/>
      <c r="K96" s="31"/>
      <c r="L96" s="32"/>
      <c r="M96" s="29"/>
      <c r="N96" s="2"/>
      <c r="O96" s="2"/>
      <c r="P96" s="30"/>
      <c r="Q96" s="21"/>
    </row>
    <row r="97" spans="1:17" ht="20" customHeight="1" x14ac:dyDescent="0.2">
      <c r="B97" s="16" t="s">
        <v>126</v>
      </c>
      <c r="C97" s="2"/>
      <c r="D97" s="2"/>
      <c r="E97" s="2"/>
      <c r="F97" s="2"/>
      <c r="G97" s="2"/>
      <c r="H97" s="2"/>
      <c r="I97" s="2"/>
      <c r="J97" s="11"/>
      <c r="Q97" s="11"/>
    </row>
    <row r="98" spans="1:17" ht="20" customHeight="1" x14ac:dyDescent="0.2">
      <c r="A98" s="1" t="s">
        <v>127</v>
      </c>
      <c r="B98" s="8" t="s">
        <v>128</v>
      </c>
      <c r="C98" s="1" t="s">
        <v>129</v>
      </c>
      <c r="H98" s="1" t="s">
        <v>87</v>
      </c>
      <c r="I98" s="1" t="s">
        <v>130</v>
      </c>
      <c r="J98" s="11"/>
      <c r="L98" s="2"/>
      <c r="M98" s="47" t="s">
        <v>131</v>
      </c>
      <c r="N98" s="47"/>
      <c r="O98" s="2"/>
      <c r="P98" s="47" t="s">
        <v>132</v>
      </c>
      <c r="Q98" s="48"/>
    </row>
    <row r="99" spans="1:17" ht="42" customHeight="1" x14ac:dyDescent="0.2">
      <c r="A99" s="9" t="s">
        <v>133</v>
      </c>
      <c r="B99" s="8"/>
      <c r="C99" s="1" t="s">
        <v>134</v>
      </c>
      <c r="D99" s="1" t="s">
        <v>135</v>
      </c>
      <c r="E99" s="1" t="s">
        <v>136</v>
      </c>
      <c r="F99" s="33"/>
      <c r="J99" s="11"/>
      <c r="K99" s="2" t="s">
        <v>134</v>
      </c>
      <c r="L99" s="2" t="s">
        <v>135</v>
      </c>
      <c r="M99" s="2" t="s">
        <v>137</v>
      </c>
      <c r="N99" s="2" t="s">
        <v>138</v>
      </c>
      <c r="O99" s="2" t="s">
        <v>139</v>
      </c>
      <c r="P99" s="2" t="s">
        <v>140</v>
      </c>
      <c r="Q99" s="34" t="s">
        <v>141</v>
      </c>
    </row>
    <row r="100" spans="1:17" ht="20" customHeight="1" x14ac:dyDescent="0.2">
      <c r="B100" s="8"/>
      <c r="C100" s="1">
        <v>0</v>
      </c>
      <c r="D100" s="1">
        <v>9</v>
      </c>
      <c r="E100" s="1">
        <v>2</v>
      </c>
      <c r="F100" s="33"/>
      <c r="J100" s="11"/>
      <c r="K100" s="1">
        <v>0</v>
      </c>
      <c r="L100" s="1">
        <v>9</v>
      </c>
      <c r="M100" s="1">
        <v>0</v>
      </c>
      <c r="N100" s="1">
        <v>0</v>
      </c>
      <c r="O100" s="1">
        <v>2</v>
      </c>
      <c r="P100" s="1">
        <v>13</v>
      </c>
      <c r="Q100" s="11">
        <v>13</v>
      </c>
    </row>
    <row r="101" spans="1:17" ht="20" customHeight="1" x14ac:dyDescent="0.2">
      <c r="B101" s="8"/>
      <c r="C101" s="1">
        <v>10</v>
      </c>
      <c r="D101" s="1">
        <v>19</v>
      </c>
      <c r="E101" s="1">
        <v>1.8</v>
      </c>
      <c r="F101" s="33"/>
      <c r="J101" s="11"/>
      <c r="K101" s="1">
        <v>10</v>
      </c>
      <c r="L101" s="1">
        <v>19</v>
      </c>
      <c r="M101" s="1">
        <v>0</v>
      </c>
      <c r="N101" s="1">
        <v>0</v>
      </c>
      <c r="O101" s="1">
        <v>1.8</v>
      </c>
      <c r="P101" s="1">
        <v>1</v>
      </c>
      <c r="Q101" s="11">
        <v>7</v>
      </c>
    </row>
    <row r="102" spans="1:17" ht="20" customHeight="1" x14ac:dyDescent="0.2">
      <c r="B102" s="8"/>
      <c r="C102" s="1">
        <v>20</v>
      </c>
      <c r="D102" s="1">
        <v>29</v>
      </c>
      <c r="E102" s="1">
        <v>2.5</v>
      </c>
      <c r="F102" s="33"/>
      <c r="J102" s="11"/>
      <c r="K102" s="1">
        <v>20</v>
      </c>
      <c r="L102" s="1">
        <v>29</v>
      </c>
      <c r="M102" s="1">
        <v>3</v>
      </c>
      <c r="N102" s="1">
        <v>1</v>
      </c>
      <c r="O102" s="1">
        <v>2.5</v>
      </c>
      <c r="P102" s="1">
        <v>42</v>
      </c>
      <c r="Q102" s="11">
        <v>55</v>
      </c>
    </row>
    <row r="103" spans="1:17" ht="20" customHeight="1" x14ac:dyDescent="0.2">
      <c r="B103" s="8"/>
      <c r="C103" s="1">
        <v>30</v>
      </c>
      <c r="D103" s="1">
        <v>39</v>
      </c>
      <c r="E103" s="1">
        <v>3.7</v>
      </c>
      <c r="F103" s="33"/>
      <c r="J103" s="11"/>
      <c r="K103" s="1">
        <v>30</v>
      </c>
      <c r="L103" s="1">
        <v>39</v>
      </c>
      <c r="M103" s="1">
        <v>6</v>
      </c>
      <c r="N103" s="1">
        <v>2</v>
      </c>
      <c r="O103" s="1">
        <v>3.7</v>
      </c>
      <c r="P103" s="1">
        <v>130</v>
      </c>
      <c r="Q103" s="11">
        <v>81</v>
      </c>
    </row>
    <row r="104" spans="1:17" ht="20" customHeight="1" x14ac:dyDescent="0.2">
      <c r="B104" s="8"/>
      <c r="C104" s="1">
        <v>40</v>
      </c>
      <c r="D104" s="1">
        <v>49</v>
      </c>
      <c r="E104" s="1">
        <v>3.9</v>
      </c>
      <c r="F104" s="33"/>
      <c r="J104" s="11"/>
      <c r="K104" s="1">
        <v>40</v>
      </c>
      <c r="L104" s="1">
        <v>49</v>
      </c>
      <c r="M104" s="1">
        <v>19</v>
      </c>
      <c r="N104" s="1">
        <v>3</v>
      </c>
      <c r="O104" s="1">
        <v>3.9</v>
      </c>
      <c r="P104" s="1">
        <v>233</v>
      </c>
      <c r="Q104" s="11">
        <v>119</v>
      </c>
    </row>
    <row r="105" spans="1:17" ht="20" customHeight="1" x14ac:dyDescent="0.2">
      <c r="B105" s="8"/>
      <c r="C105" s="1">
        <v>50</v>
      </c>
      <c r="D105" s="1">
        <v>59</v>
      </c>
      <c r="E105" s="1">
        <v>3.8</v>
      </c>
      <c r="F105" s="33"/>
      <c r="J105" s="11"/>
      <c r="K105" s="1">
        <v>50</v>
      </c>
      <c r="L105" s="1">
        <v>59</v>
      </c>
      <c r="M105" s="1">
        <v>40</v>
      </c>
      <c r="N105" s="1">
        <v>13</v>
      </c>
      <c r="O105" s="1">
        <v>3.8</v>
      </c>
      <c r="P105" s="1">
        <v>327</v>
      </c>
      <c r="Q105" s="11">
        <v>188</v>
      </c>
    </row>
    <row r="106" spans="1:17" ht="20" customHeight="1" x14ac:dyDescent="0.2">
      <c r="B106" s="8"/>
      <c r="C106" s="1">
        <v>60</v>
      </c>
      <c r="D106" s="1">
        <v>69</v>
      </c>
      <c r="E106" s="1">
        <v>4.3</v>
      </c>
      <c r="F106" s="33"/>
      <c r="J106" s="11"/>
      <c r="K106" s="1">
        <v>60</v>
      </c>
      <c r="L106" s="1">
        <v>69</v>
      </c>
      <c r="M106" s="1">
        <v>56</v>
      </c>
      <c r="N106" s="1">
        <v>28</v>
      </c>
      <c r="O106" s="1">
        <v>4.3</v>
      </c>
      <c r="P106" s="1">
        <v>300</v>
      </c>
      <c r="Q106" s="11">
        <v>233</v>
      </c>
    </row>
    <row r="107" spans="1:17" ht="20" customHeight="1" x14ac:dyDescent="0.2">
      <c r="B107" s="8"/>
      <c r="C107" s="1">
        <v>70</v>
      </c>
      <c r="D107" s="1">
        <v>79</v>
      </c>
      <c r="E107" s="1">
        <v>4.5999999999999996</v>
      </c>
      <c r="F107" s="33"/>
      <c r="J107" s="11"/>
      <c r="K107" s="1">
        <v>70</v>
      </c>
      <c r="L107" s="1">
        <v>79</v>
      </c>
      <c r="M107" s="1">
        <v>91</v>
      </c>
      <c r="N107" s="1">
        <v>54</v>
      </c>
      <c r="O107" s="1">
        <v>4.5999999999999996</v>
      </c>
      <c r="P107" s="1">
        <v>254</v>
      </c>
      <c r="Q107" s="11">
        <v>197</v>
      </c>
    </row>
    <row r="108" spans="1:17" ht="20" customHeight="1" x14ac:dyDescent="0.2">
      <c r="B108" s="8"/>
      <c r="C108" s="1">
        <v>80</v>
      </c>
      <c r="D108" s="1">
        <v>89</v>
      </c>
      <c r="E108" s="1">
        <v>4.4000000000000004</v>
      </c>
      <c r="F108" s="33"/>
      <c r="J108" s="11"/>
      <c r="K108" s="1">
        <v>80</v>
      </c>
      <c r="L108" s="1">
        <v>89</v>
      </c>
      <c r="M108" s="1">
        <v>94</v>
      </c>
      <c r="N108" s="1">
        <v>76</v>
      </c>
      <c r="O108" s="1">
        <v>4.4000000000000004</v>
      </c>
      <c r="P108" s="1">
        <v>155</v>
      </c>
      <c r="Q108" s="11">
        <v>158</v>
      </c>
    </row>
    <row r="109" spans="1:17" ht="20" customHeight="1" x14ac:dyDescent="0.2">
      <c r="B109" s="8"/>
      <c r="C109" s="1">
        <v>90</v>
      </c>
      <c r="D109" s="1">
        <v>100</v>
      </c>
      <c r="E109" s="1">
        <v>4.8</v>
      </c>
      <c r="J109" s="11"/>
      <c r="K109" s="1">
        <v>90</v>
      </c>
      <c r="L109" s="1">
        <v>100</v>
      </c>
      <c r="M109" s="1">
        <v>28</v>
      </c>
      <c r="N109" s="1">
        <v>39</v>
      </c>
      <c r="O109" s="1">
        <v>4.8</v>
      </c>
      <c r="P109" s="1">
        <v>44</v>
      </c>
      <c r="Q109" s="11">
        <v>84</v>
      </c>
    </row>
    <row r="110" spans="1:17" ht="20" customHeight="1" x14ac:dyDescent="0.2">
      <c r="B110" s="8"/>
      <c r="C110" s="1" t="s">
        <v>142</v>
      </c>
      <c r="E110" s="1">
        <v>3.9</v>
      </c>
      <c r="F110" s="1">
        <v>2.4</v>
      </c>
      <c r="G110" s="1">
        <v>6.7</v>
      </c>
      <c r="J110" s="11"/>
      <c r="Q110" s="11"/>
    </row>
    <row r="111" spans="1:17" ht="20" customHeight="1" x14ac:dyDescent="0.2">
      <c r="B111" s="8"/>
      <c r="J111" s="11"/>
      <c r="Q111" s="11"/>
    </row>
    <row r="112" spans="1:17" ht="20" customHeight="1" x14ac:dyDescent="0.2">
      <c r="A112" s="1" t="s">
        <v>143</v>
      </c>
      <c r="B112" s="8" t="s">
        <v>144</v>
      </c>
      <c r="C112" s="1" t="s">
        <v>145</v>
      </c>
      <c r="H112" s="1" t="s">
        <v>87</v>
      </c>
      <c r="I112" s="1" t="s">
        <v>130</v>
      </c>
      <c r="J112" s="11"/>
      <c r="Q112" s="11"/>
    </row>
    <row r="113" spans="1:17" ht="38" customHeight="1" x14ac:dyDescent="0.2">
      <c r="A113" s="9" t="s">
        <v>133</v>
      </c>
      <c r="B113" s="8"/>
      <c r="C113" s="1" t="s">
        <v>134</v>
      </c>
      <c r="D113" s="1" t="s">
        <v>135</v>
      </c>
      <c r="E113" s="2" t="str">
        <f>M114</f>
        <v>Male</v>
      </c>
      <c r="J113" s="11"/>
      <c r="M113" s="47" t="s">
        <v>146</v>
      </c>
      <c r="N113" s="47"/>
      <c r="Q113" s="11"/>
    </row>
    <row r="114" spans="1:17" ht="20" customHeight="1" x14ac:dyDescent="0.2">
      <c r="B114" s="8"/>
      <c r="C114" s="1">
        <v>0</v>
      </c>
      <c r="D114" s="1">
        <v>9</v>
      </c>
      <c r="E114" s="35">
        <f t="shared" ref="E114:E122" si="2">M115</f>
        <v>1</v>
      </c>
      <c r="J114" s="11"/>
      <c r="K114" s="2" t="s">
        <v>134</v>
      </c>
      <c r="L114" s="2" t="s">
        <v>135</v>
      </c>
      <c r="M114" s="2" t="s">
        <v>137</v>
      </c>
      <c r="N114" s="2" t="s">
        <v>138</v>
      </c>
      <c r="Q114" s="11"/>
    </row>
    <row r="115" spans="1:17" ht="20" customHeight="1" x14ac:dyDescent="0.2">
      <c r="B115" s="8"/>
      <c r="C115" s="1">
        <v>10</v>
      </c>
      <c r="D115" s="1">
        <v>19</v>
      </c>
      <c r="E115" s="35">
        <f t="shared" si="2"/>
        <v>1</v>
      </c>
      <c r="J115" s="11"/>
      <c r="K115" s="1">
        <v>0</v>
      </c>
      <c r="L115" s="1">
        <v>9</v>
      </c>
      <c r="M115" s="35">
        <f>1-M100/P100</f>
        <v>1</v>
      </c>
      <c r="N115" s="35">
        <f>1-N100/Q100</f>
        <v>1</v>
      </c>
      <c r="Q115" s="11"/>
    </row>
    <row r="116" spans="1:17" ht="20" customHeight="1" x14ac:dyDescent="0.2">
      <c r="B116" s="8"/>
      <c r="C116" s="1">
        <v>20</v>
      </c>
      <c r="D116" s="1">
        <v>29</v>
      </c>
      <c r="E116" s="35">
        <f t="shared" si="2"/>
        <v>0.9285714285714286</v>
      </c>
      <c r="J116" s="11"/>
      <c r="K116" s="1">
        <v>10</v>
      </c>
      <c r="L116" s="1">
        <v>19</v>
      </c>
      <c r="M116" s="35">
        <f t="shared" ref="M116:N123" si="3">1-M101/P101</f>
        <v>1</v>
      </c>
      <c r="N116" s="35">
        <f t="shared" si="3"/>
        <v>1</v>
      </c>
      <c r="Q116" s="11"/>
    </row>
    <row r="117" spans="1:17" ht="20" customHeight="1" x14ac:dyDescent="0.2">
      <c r="B117" s="8"/>
      <c r="C117" s="1">
        <v>30</v>
      </c>
      <c r="D117" s="1">
        <v>39</v>
      </c>
      <c r="E117" s="35">
        <f t="shared" si="2"/>
        <v>0.95384615384615379</v>
      </c>
      <c r="J117" s="11"/>
      <c r="K117" s="1">
        <v>20</v>
      </c>
      <c r="L117" s="1">
        <v>29</v>
      </c>
      <c r="M117" s="35">
        <f t="shared" si="3"/>
        <v>0.9285714285714286</v>
      </c>
      <c r="N117" s="35">
        <f t="shared" si="3"/>
        <v>0.98181818181818181</v>
      </c>
      <c r="Q117" s="11"/>
    </row>
    <row r="118" spans="1:17" ht="20" customHeight="1" x14ac:dyDescent="0.2">
      <c r="B118" s="8"/>
      <c r="C118" s="1">
        <v>40</v>
      </c>
      <c r="D118" s="1">
        <v>49</v>
      </c>
      <c r="E118" s="35">
        <f t="shared" si="2"/>
        <v>0.91845493562231761</v>
      </c>
      <c r="J118" s="11"/>
      <c r="K118" s="1">
        <v>30</v>
      </c>
      <c r="L118" s="1">
        <v>39</v>
      </c>
      <c r="M118" s="35">
        <f t="shared" si="3"/>
        <v>0.95384615384615379</v>
      </c>
      <c r="N118" s="35">
        <f t="shared" si="3"/>
        <v>0.97530864197530864</v>
      </c>
      <c r="Q118" s="11"/>
    </row>
    <row r="119" spans="1:17" ht="20" customHeight="1" x14ac:dyDescent="0.2">
      <c r="B119" s="8"/>
      <c r="C119" s="1">
        <v>50</v>
      </c>
      <c r="D119" s="1">
        <v>59</v>
      </c>
      <c r="E119" s="35">
        <f t="shared" si="2"/>
        <v>0.8776758409785933</v>
      </c>
      <c r="J119" s="11"/>
      <c r="K119" s="1">
        <v>40</v>
      </c>
      <c r="L119" s="1">
        <v>49</v>
      </c>
      <c r="M119" s="35">
        <f t="shared" si="3"/>
        <v>0.91845493562231761</v>
      </c>
      <c r="N119" s="35">
        <f t="shared" si="3"/>
        <v>0.97478991596638653</v>
      </c>
      <c r="Q119" s="11"/>
    </row>
    <row r="120" spans="1:17" ht="20" customHeight="1" x14ac:dyDescent="0.2">
      <c r="B120" s="8"/>
      <c r="C120" s="1">
        <v>60</v>
      </c>
      <c r="D120" s="1">
        <v>69</v>
      </c>
      <c r="E120" s="35">
        <f t="shared" si="2"/>
        <v>0.81333333333333335</v>
      </c>
      <c r="J120" s="11"/>
      <c r="K120" s="1">
        <v>50</v>
      </c>
      <c r="L120" s="1">
        <v>59</v>
      </c>
      <c r="M120" s="35">
        <f t="shared" si="3"/>
        <v>0.8776758409785933</v>
      </c>
      <c r="N120" s="35">
        <f t="shared" si="3"/>
        <v>0.93085106382978722</v>
      </c>
      <c r="Q120" s="11"/>
    </row>
    <row r="121" spans="1:17" ht="20" customHeight="1" x14ac:dyDescent="0.2">
      <c r="B121" s="8"/>
      <c r="C121" s="1">
        <v>70</v>
      </c>
      <c r="D121" s="1">
        <v>79</v>
      </c>
      <c r="E121" s="35">
        <f t="shared" si="2"/>
        <v>0.6417322834645669</v>
      </c>
      <c r="J121" s="11"/>
      <c r="K121" s="1">
        <v>60</v>
      </c>
      <c r="L121" s="1">
        <v>69</v>
      </c>
      <c r="M121" s="35">
        <f t="shared" si="3"/>
        <v>0.81333333333333335</v>
      </c>
      <c r="N121" s="35">
        <f t="shared" si="3"/>
        <v>0.87982832618025753</v>
      </c>
      <c r="Q121" s="11"/>
    </row>
    <row r="122" spans="1:17" ht="20" customHeight="1" x14ac:dyDescent="0.2">
      <c r="B122" s="8"/>
      <c r="C122" s="1">
        <v>80</v>
      </c>
      <c r="D122" s="1">
        <v>89</v>
      </c>
      <c r="E122" s="35">
        <f t="shared" si="2"/>
        <v>0.3935483870967742</v>
      </c>
      <c r="J122" s="11"/>
      <c r="K122" s="1">
        <v>70</v>
      </c>
      <c r="L122" s="1">
        <v>79</v>
      </c>
      <c r="M122" s="35">
        <f t="shared" si="3"/>
        <v>0.6417322834645669</v>
      </c>
      <c r="N122" s="35">
        <f t="shared" si="3"/>
        <v>0.72588832487309651</v>
      </c>
      <c r="Q122" s="11"/>
    </row>
    <row r="123" spans="1:17" ht="20" customHeight="1" x14ac:dyDescent="0.2">
      <c r="B123" s="8"/>
      <c r="C123" s="1">
        <v>90</v>
      </c>
      <c r="D123" s="1">
        <v>100</v>
      </c>
      <c r="E123" s="35">
        <f>M124</f>
        <v>0.36363636363636365</v>
      </c>
      <c r="J123" s="11"/>
      <c r="K123" s="1">
        <v>80</v>
      </c>
      <c r="L123" s="1">
        <v>89</v>
      </c>
      <c r="M123" s="35">
        <f t="shared" si="3"/>
        <v>0.3935483870967742</v>
      </c>
      <c r="N123" s="35">
        <f t="shared" si="3"/>
        <v>0.51898734177215189</v>
      </c>
      <c r="Q123" s="11"/>
    </row>
    <row r="124" spans="1:17" ht="20" customHeight="1" x14ac:dyDescent="0.2">
      <c r="B124" s="8"/>
      <c r="E124" s="35"/>
      <c r="J124" s="11"/>
      <c r="K124" s="1">
        <v>90</v>
      </c>
      <c r="L124" s="1">
        <v>100</v>
      </c>
      <c r="M124" s="35">
        <f>1-M109/P109</f>
        <v>0.36363636363636365</v>
      </c>
      <c r="N124" s="35">
        <f>1-N109/Q109</f>
        <v>0.5357142857142857</v>
      </c>
      <c r="Q124" s="11"/>
    </row>
    <row r="125" spans="1:17" ht="20" customHeight="1" x14ac:dyDescent="0.2">
      <c r="B125" s="8"/>
      <c r="C125" s="1" t="s">
        <v>134</v>
      </c>
      <c r="D125" s="1" t="s">
        <v>135</v>
      </c>
      <c r="E125" s="36" t="str">
        <f t="shared" ref="E125:E135" si="4">N114</f>
        <v>Female</v>
      </c>
      <c r="H125" s="1" t="s">
        <v>87</v>
      </c>
      <c r="I125" s="1" t="s">
        <v>130</v>
      </c>
      <c r="J125" s="11"/>
      <c r="Q125" s="11"/>
    </row>
    <row r="126" spans="1:17" ht="20" customHeight="1" x14ac:dyDescent="0.2">
      <c r="B126" s="8"/>
      <c r="C126" s="1">
        <v>0</v>
      </c>
      <c r="D126" s="1">
        <v>9</v>
      </c>
      <c r="E126" s="35">
        <f t="shared" si="4"/>
        <v>1</v>
      </c>
      <c r="J126" s="11"/>
      <c r="Q126" s="11"/>
    </row>
    <row r="127" spans="1:17" ht="20" customHeight="1" x14ac:dyDescent="0.2">
      <c r="B127" s="8"/>
      <c r="C127" s="1">
        <v>10</v>
      </c>
      <c r="D127" s="1">
        <v>19</v>
      </c>
      <c r="E127" s="35">
        <f t="shared" si="4"/>
        <v>1</v>
      </c>
      <c r="J127" s="11"/>
      <c r="Q127" s="11"/>
    </row>
    <row r="128" spans="1:17" ht="20" customHeight="1" x14ac:dyDescent="0.2">
      <c r="B128" s="8"/>
      <c r="C128" s="1">
        <v>20</v>
      </c>
      <c r="D128" s="1">
        <v>29</v>
      </c>
      <c r="E128" s="35">
        <f t="shared" si="4"/>
        <v>0.98181818181818181</v>
      </c>
      <c r="J128" s="11"/>
      <c r="Q128" s="11"/>
    </row>
    <row r="129" spans="1:17" ht="20" customHeight="1" x14ac:dyDescent="0.2">
      <c r="B129" s="8"/>
      <c r="C129" s="1">
        <v>30</v>
      </c>
      <c r="D129" s="1">
        <v>39</v>
      </c>
      <c r="E129" s="35">
        <f t="shared" si="4"/>
        <v>0.97530864197530864</v>
      </c>
      <c r="J129" s="11"/>
      <c r="Q129" s="11"/>
    </row>
    <row r="130" spans="1:17" ht="20" customHeight="1" x14ac:dyDescent="0.2">
      <c r="B130" s="8"/>
      <c r="C130" s="1">
        <v>40</v>
      </c>
      <c r="D130" s="1">
        <v>49</v>
      </c>
      <c r="E130" s="35">
        <f t="shared" si="4"/>
        <v>0.97478991596638653</v>
      </c>
      <c r="J130" s="11"/>
      <c r="Q130" s="11"/>
    </row>
    <row r="131" spans="1:17" ht="20" customHeight="1" x14ac:dyDescent="0.2">
      <c r="B131" s="8"/>
      <c r="C131" s="1">
        <v>50</v>
      </c>
      <c r="D131" s="1">
        <v>59</v>
      </c>
      <c r="E131" s="35">
        <f t="shared" si="4"/>
        <v>0.93085106382978722</v>
      </c>
      <c r="J131" s="11"/>
      <c r="Q131" s="11"/>
    </row>
    <row r="132" spans="1:17" ht="20" customHeight="1" x14ac:dyDescent="0.2">
      <c r="B132" s="8"/>
      <c r="C132" s="1">
        <v>60</v>
      </c>
      <c r="D132" s="1">
        <v>69</v>
      </c>
      <c r="E132" s="35">
        <f t="shared" si="4"/>
        <v>0.87982832618025753</v>
      </c>
      <c r="J132" s="11"/>
      <c r="Q132" s="11"/>
    </row>
    <row r="133" spans="1:17" ht="20" customHeight="1" x14ac:dyDescent="0.2">
      <c r="B133" s="8"/>
      <c r="C133" s="1">
        <v>70</v>
      </c>
      <c r="D133" s="1">
        <v>79</v>
      </c>
      <c r="E133" s="35">
        <f t="shared" si="4"/>
        <v>0.72588832487309651</v>
      </c>
      <c r="J133" s="11"/>
      <c r="Q133" s="11"/>
    </row>
    <row r="134" spans="1:17" ht="20" customHeight="1" x14ac:dyDescent="0.2">
      <c r="B134" s="8"/>
      <c r="C134" s="1">
        <v>80</v>
      </c>
      <c r="D134" s="1">
        <v>89</v>
      </c>
      <c r="E134" s="35">
        <f t="shared" si="4"/>
        <v>0.51898734177215189</v>
      </c>
      <c r="J134" s="11"/>
      <c r="Q134" s="11"/>
    </row>
    <row r="135" spans="1:17" ht="20" customHeight="1" x14ac:dyDescent="0.2">
      <c r="B135" s="8"/>
      <c r="C135" s="1">
        <v>90</v>
      </c>
      <c r="D135" s="1">
        <v>100</v>
      </c>
      <c r="E135" s="35">
        <f t="shared" si="4"/>
        <v>0.5357142857142857</v>
      </c>
      <c r="J135" s="11"/>
      <c r="Q135" s="11"/>
    </row>
    <row r="136" spans="1:17" ht="20" customHeight="1" x14ac:dyDescent="0.2">
      <c r="B136" s="8"/>
      <c r="E136" s="35"/>
      <c r="J136" s="11"/>
      <c r="Q136" s="11"/>
    </row>
    <row r="137" spans="1:17" ht="20" customHeight="1" x14ac:dyDescent="0.2">
      <c r="A137" s="1" t="s">
        <v>147</v>
      </c>
      <c r="B137" s="8" t="s">
        <v>148</v>
      </c>
      <c r="C137" s="1" t="s">
        <v>149</v>
      </c>
      <c r="H137" s="1" t="s">
        <v>87</v>
      </c>
      <c r="I137" s="1" t="s">
        <v>130</v>
      </c>
      <c r="J137" s="11"/>
      <c r="Q137" s="11"/>
    </row>
    <row r="138" spans="1:17" ht="39" customHeight="1" x14ac:dyDescent="0.2">
      <c r="A138" s="9" t="s">
        <v>133</v>
      </c>
      <c r="B138" s="8"/>
      <c r="C138" s="1" t="s">
        <v>134</v>
      </c>
      <c r="D138" s="1" t="s">
        <v>135</v>
      </c>
      <c r="E138" s="1" t="s">
        <v>139</v>
      </c>
      <c r="J138" s="11"/>
      <c r="Q138" s="11"/>
    </row>
    <row r="139" spans="1:17" ht="20" customHeight="1" x14ac:dyDescent="0.2">
      <c r="B139" s="8"/>
      <c r="C139" s="1">
        <v>0</v>
      </c>
      <c r="D139" s="1">
        <v>9</v>
      </c>
      <c r="E139" s="1" t="s">
        <v>150</v>
      </c>
      <c r="J139" s="11"/>
      <c r="Q139" s="11"/>
    </row>
    <row r="140" spans="1:17" ht="20" customHeight="1" x14ac:dyDescent="0.2">
      <c r="B140" s="8"/>
      <c r="C140" s="1">
        <v>10</v>
      </c>
      <c r="D140" s="1">
        <v>19</v>
      </c>
      <c r="E140" s="1" t="s">
        <v>150</v>
      </c>
      <c r="J140" s="11"/>
      <c r="Q140" s="11"/>
    </row>
    <row r="141" spans="1:17" ht="20" customHeight="1" x14ac:dyDescent="0.2">
      <c r="B141" s="8"/>
      <c r="C141" s="1">
        <v>20</v>
      </c>
      <c r="D141" s="1">
        <v>29</v>
      </c>
      <c r="E141" s="1">
        <v>4</v>
      </c>
      <c r="J141" s="11"/>
      <c r="Q141" s="11"/>
    </row>
    <row r="142" spans="1:17" ht="20" customHeight="1" x14ac:dyDescent="0.2">
      <c r="B142" s="8"/>
      <c r="C142" s="1">
        <v>30</v>
      </c>
      <c r="D142" s="1">
        <v>39</v>
      </c>
      <c r="E142" s="1">
        <v>2.8</v>
      </c>
      <c r="J142" s="11"/>
      <c r="Q142" s="11"/>
    </row>
    <row r="143" spans="1:17" ht="20" customHeight="1" x14ac:dyDescent="0.2">
      <c r="B143" s="8"/>
      <c r="C143" s="1">
        <v>40</v>
      </c>
      <c r="D143" s="1">
        <v>49</v>
      </c>
      <c r="E143" s="1">
        <v>5.6</v>
      </c>
      <c r="J143" s="11"/>
      <c r="Q143" s="11"/>
    </row>
    <row r="144" spans="1:17" ht="20" customHeight="1" x14ac:dyDescent="0.2">
      <c r="B144" s="8"/>
      <c r="C144" s="1">
        <v>50</v>
      </c>
      <c r="D144" s="1">
        <v>59</v>
      </c>
      <c r="E144" s="1">
        <v>5.9</v>
      </c>
      <c r="J144" s="11"/>
      <c r="Q144" s="11"/>
    </row>
    <row r="145" spans="1:17" ht="20" customHeight="1" x14ac:dyDescent="0.2">
      <c r="B145" s="8"/>
      <c r="C145" s="1">
        <v>60</v>
      </c>
      <c r="D145" s="1">
        <v>69</v>
      </c>
      <c r="E145" s="1">
        <v>5.7</v>
      </c>
      <c r="J145" s="11"/>
      <c r="Q145" s="11"/>
    </row>
    <row r="146" spans="1:17" ht="20" customHeight="1" x14ac:dyDescent="0.2">
      <c r="B146" s="8"/>
      <c r="C146" s="1">
        <v>70</v>
      </c>
      <c r="D146" s="1">
        <v>79</v>
      </c>
      <c r="E146" s="1">
        <v>5</v>
      </c>
      <c r="J146" s="11"/>
      <c r="Q146" s="11"/>
    </row>
    <row r="147" spans="1:17" ht="20" customHeight="1" x14ac:dyDescent="0.2">
      <c r="B147" s="8"/>
      <c r="C147" s="1">
        <v>80</v>
      </c>
      <c r="D147" s="1">
        <v>89</v>
      </c>
      <c r="E147" s="1">
        <v>3.9</v>
      </c>
      <c r="J147" s="11"/>
      <c r="Q147" s="11"/>
    </row>
    <row r="148" spans="1:17" ht="20" customHeight="1" x14ac:dyDescent="0.2">
      <c r="B148" s="8"/>
      <c r="C148" s="1">
        <v>90</v>
      </c>
      <c r="D148" s="1">
        <v>100</v>
      </c>
      <c r="E148" s="1">
        <v>3</v>
      </c>
      <c r="J148" s="11"/>
      <c r="Q148" s="11"/>
    </row>
    <row r="149" spans="1:17" ht="20" customHeight="1" x14ac:dyDescent="0.2">
      <c r="B149" s="8"/>
      <c r="C149" s="1" t="s">
        <v>151</v>
      </c>
      <c r="E149" s="1">
        <v>4.8</v>
      </c>
      <c r="F149" s="1">
        <v>2.2999999999999998</v>
      </c>
      <c r="G149" s="1">
        <v>7.4</v>
      </c>
      <c r="J149" s="11"/>
      <c r="Q149" s="11"/>
    </row>
    <row r="150" spans="1:17" ht="20" customHeight="1" x14ac:dyDescent="0.2">
      <c r="B150" s="8"/>
      <c r="J150" s="11"/>
      <c r="Q150" s="11"/>
    </row>
    <row r="151" spans="1:17" ht="20" customHeight="1" x14ac:dyDescent="0.2">
      <c r="A151" s="1" t="s">
        <v>152</v>
      </c>
      <c r="B151" s="8" t="s">
        <v>153</v>
      </c>
      <c r="C151" s="1" t="s">
        <v>154</v>
      </c>
      <c r="E151" s="1" t="s">
        <v>155</v>
      </c>
      <c r="H151" s="1" t="s">
        <v>87</v>
      </c>
      <c r="I151" s="1" t="s">
        <v>130</v>
      </c>
      <c r="J151" s="11" t="s">
        <v>156</v>
      </c>
      <c r="Q151" s="11"/>
    </row>
    <row r="152" spans="1:17" ht="41" customHeight="1" x14ac:dyDescent="0.2">
      <c r="A152" s="9" t="s">
        <v>133</v>
      </c>
      <c r="B152" s="8"/>
      <c r="J152" s="11"/>
      <c r="Q152" s="11"/>
    </row>
    <row r="153" spans="1:17" ht="20" customHeight="1" x14ac:dyDescent="0.2">
      <c r="B153" s="8"/>
      <c r="J153" s="11"/>
      <c r="Q153" s="11"/>
    </row>
    <row r="154" spans="1:17" ht="20" customHeight="1" x14ac:dyDescent="0.2">
      <c r="B154" s="16" t="s">
        <v>157</v>
      </c>
      <c r="J154" s="11"/>
      <c r="Q154" s="11"/>
    </row>
    <row r="155" spans="1:17" ht="51" customHeight="1" thickBot="1" x14ac:dyDescent="0.25">
      <c r="A155" s="1" t="s">
        <v>158</v>
      </c>
      <c r="B155" s="37" t="s">
        <v>159</v>
      </c>
      <c r="C155" s="38" t="s">
        <v>160</v>
      </c>
      <c r="D155" s="49" t="s">
        <v>161</v>
      </c>
      <c r="E155" s="49"/>
      <c r="F155" s="49"/>
      <c r="G155" s="49"/>
      <c r="H155" s="49"/>
      <c r="I155" s="39" t="s">
        <v>162</v>
      </c>
      <c r="J155" s="40"/>
      <c r="K155" s="39"/>
      <c r="L155" s="39"/>
      <c r="M155" s="39"/>
      <c r="N155" s="39"/>
      <c r="O155" s="39"/>
      <c r="P155" s="39"/>
      <c r="Q155" s="40"/>
    </row>
  </sheetData>
  <mergeCells count="4">
    <mergeCell ref="M98:N98"/>
    <mergeCell ref="P98:Q98"/>
    <mergeCell ref="M113:N113"/>
    <mergeCell ref="D155:H15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opLeftCell="A38" workbookViewId="0">
      <selection activeCell="A10" sqref="A10"/>
    </sheetView>
  </sheetViews>
  <sheetFormatPr baseColWidth="10" defaultColWidth="8.83203125" defaultRowHeight="15" x14ac:dyDescent="0.2"/>
  <cols>
    <col min="1" max="1" width="52" bestFit="1" customWidth="1"/>
  </cols>
  <sheetData>
    <row r="1" spans="1:3" x14ac:dyDescent="0.2">
      <c r="A1" t="s">
        <v>191</v>
      </c>
    </row>
    <row r="2" spans="1:3" ht="16" x14ac:dyDescent="0.2">
      <c r="A2" s="43" t="s">
        <v>14</v>
      </c>
      <c r="B2" s="44" t="s">
        <v>170</v>
      </c>
      <c r="C2" s="43"/>
    </row>
    <row r="3" spans="1:3" ht="16" x14ac:dyDescent="0.2">
      <c r="A3" s="43" t="s">
        <v>22</v>
      </c>
      <c r="B3" s="44" t="s">
        <v>171</v>
      </c>
      <c r="C3" s="43"/>
    </row>
    <row r="4" spans="1:3" ht="16" x14ac:dyDescent="0.2">
      <c r="A4" s="43" t="s">
        <v>23</v>
      </c>
      <c r="B4" s="45" t="s">
        <v>172</v>
      </c>
      <c r="C4" s="43"/>
    </row>
    <row r="5" spans="1:3" ht="16" x14ac:dyDescent="0.2">
      <c r="A5" s="43" t="s">
        <v>24</v>
      </c>
      <c r="B5" s="44" t="s">
        <v>173</v>
      </c>
      <c r="C5" s="43"/>
    </row>
    <row r="6" spans="1:3" ht="16" x14ac:dyDescent="0.2">
      <c r="A6" s="43" t="s">
        <v>25</v>
      </c>
      <c r="B6" s="44" t="s">
        <v>174</v>
      </c>
      <c r="C6" s="43"/>
    </row>
    <row r="7" spans="1:3" ht="16" x14ac:dyDescent="0.2">
      <c r="A7" s="43" t="s">
        <v>34</v>
      </c>
      <c r="B7" s="45" t="s">
        <v>175</v>
      </c>
      <c r="C7" s="43"/>
    </row>
    <row r="8" spans="1:3" ht="16" x14ac:dyDescent="0.2">
      <c r="A8" s="43" t="s">
        <v>39</v>
      </c>
      <c r="B8" s="45" t="s">
        <v>176</v>
      </c>
      <c r="C8" s="43"/>
    </row>
    <row r="9" spans="1:3" ht="16" x14ac:dyDescent="0.2">
      <c r="A9" s="43" t="s">
        <v>43</v>
      </c>
      <c r="B9" s="45" t="s">
        <v>177</v>
      </c>
      <c r="C9" s="43"/>
    </row>
    <row r="10" spans="1:3" ht="16" x14ac:dyDescent="0.2">
      <c r="A10" s="43" t="s">
        <v>44</v>
      </c>
      <c r="B10" s="46" t="s">
        <v>178</v>
      </c>
      <c r="C10" s="43"/>
    </row>
    <row r="11" spans="1:3" ht="16" x14ac:dyDescent="0.2">
      <c r="A11" s="43" t="s">
        <v>45</v>
      </c>
      <c r="B11" s="45" t="s">
        <v>179</v>
      </c>
      <c r="C11" s="43"/>
    </row>
    <row r="12" spans="1:3" ht="16" x14ac:dyDescent="0.2">
      <c r="A12" s="43" t="s">
        <v>46</v>
      </c>
      <c r="B12" s="45" t="s">
        <v>180</v>
      </c>
      <c r="C12" s="43"/>
    </row>
    <row r="13" spans="1:3" ht="16" x14ac:dyDescent="0.2">
      <c r="A13" s="43" t="s">
        <v>54</v>
      </c>
      <c r="B13" s="45" t="s">
        <v>181</v>
      </c>
      <c r="C13" s="43"/>
    </row>
    <row r="14" spans="1:3" ht="16" x14ac:dyDescent="0.2">
      <c r="A14" s="43" t="s">
        <v>56</v>
      </c>
      <c r="B14" s="45" t="s">
        <v>182</v>
      </c>
      <c r="C14" s="43"/>
    </row>
    <row r="15" spans="1:3" ht="16" x14ac:dyDescent="0.2">
      <c r="A15" s="43" t="s">
        <v>57</v>
      </c>
      <c r="B15" s="45" t="s">
        <v>183</v>
      </c>
      <c r="C15" s="43"/>
    </row>
    <row r="16" spans="1:3" ht="16" x14ac:dyDescent="0.2">
      <c r="A16" s="43" t="s">
        <v>59</v>
      </c>
      <c r="B16" s="46" t="s">
        <v>184</v>
      </c>
      <c r="C16" s="43"/>
    </row>
    <row r="17" spans="1:3" ht="16" x14ac:dyDescent="0.2">
      <c r="A17" s="43" t="s">
        <v>61</v>
      </c>
      <c r="B17" s="45" t="s">
        <v>185</v>
      </c>
      <c r="C17" s="43"/>
    </row>
    <row r="18" spans="1:3" ht="16" x14ac:dyDescent="0.2">
      <c r="A18" s="43" t="s">
        <v>71</v>
      </c>
      <c r="B18" s="45" t="s">
        <v>186</v>
      </c>
      <c r="C18" s="43"/>
    </row>
    <row r="19" spans="1:3" ht="16" x14ac:dyDescent="0.2">
      <c r="A19" s="43" t="s">
        <v>74</v>
      </c>
      <c r="B19" s="46" t="s">
        <v>187</v>
      </c>
      <c r="C19" s="43"/>
    </row>
    <row r="20" spans="1:3" ht="16" x14ac:dyDescent="0.2">
      <c r="A20" s="43" t="s">
        <v>88</v>
      </c>
      <c r="B20" s="46" t="s">
        <v>188</v>
      </c>
      <c r="C20" s="43"/>
    </row>
    <row r="21" spans="1:3" ht="16" x14ac:dyDescent="0.2">
      <c r="A21" s="43" t="s">
        <v>130</v>
      </c>
      <c r="B21" s="45" t="s">
        <v>189</v>
      </c>
      <c r="C21" s="43"/>
    </row>
    <row r="22" spans="1:3" ht="16" x14ac:dyDescent="0.2">
      <c r="A22" s="43" t="s">
        <v>162</v>
      </c>
      <c r="B22" s="45" t="s">
        <v>190</v>
      </c>
      <c r="C22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52" bestFit="1" customWidth="1"/>
  </cols>
  <sheetData>
    <row r="2" spans="1:2" ht="16" x14ac:dyDescent="0.2">
      <c r="A2" s="42" t="s">
        <v>165</v>
      </c>
      <c r="B2" s="42" t="s">
        <v>7</v>
      </c>
    </row>
    <row r="3" spans="1:2" ht="16" x14ac:dyDescent="0.2">
      <c r="A3" s="41" t="s">
        <v>166</v>
      </c>
      <c r="B3" s="41" t="s">
        <v>167</v>
      </c>
    </row>
    <row r="4" spans="1:2" ht="16" x14ac:dyDescent="0.2">
      <c r="A4" s="41" t="s">
        <v>169</v>
      </c>
      <c r="B4" s="41" t="s">
        <v>168</v>
      </c>
    </row>
    <row r="5" spans="1:2" x14ac:dyDescent="0.2">
      <c r="A5" t="s">
        <v>163</v>
      </c>
      <c r="B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Epidemic-Data</vt:lpstr>
      <vt:lpstr>Epidemic-Sources</vt:lpstr>
      <vt:lpstr>Other-Sources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Microsoft Office User</cp:lastModifiedBy>
  <dcterms:created xsi:type="dcterms:W3CDTF">2020-05-30T16:12:50Z</dcterms:created>
  <dcterms:modified xsi:type="dcterms:W3CDTF">2020-07-21T16:51:36Z</dcterms:modified>
</cp:coreProperties>
</file>