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anor/Documents/GitHub/COVID19/Interface_model/"/>
    </mc:Choice>
  </mc:AlternateContent>
  <xr:revisionPtr revIDLastSave="0" documentId="13_ncr:1_{69F92FE0-5EAE-974D-A29A-50FA4A8C7442}" xr6:coauthVersionLast="45" xr6:coauthVersionMax="45" xr10:uidLastSave="{00000000-0000-0000-0000-000000000000}"/>
  <bookViews>
    <workbookView xWindow="3800" yWindow="460" windowWidth="27520" windowHeight="17040" activeTab="1" xr2:uid="{FE28A310-B5F5-844B-BBFD-DD4B8F854619}"/>
  </bookViews>
  <sheets>
    <sheet name="Group 1" sheetId="1" r:id="rId1"/>
    <sheet name="Group 2" sheetId="3" r:id="rId2"/>
    <sheet name="Number of dead-1" sheetId="2" r:id="rId3"/>
    <sheet name="Number of dead-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3" l="1"/>
  <c r="B6" i="4"/>
  <c r="C6" i="4"/>
  <c r="D6" i="4"/>
  <c r="E6" i="4"/>
  <c r="F6" i="4"/>
  <c r="F13" i="4" s="1"/>
  <c r="G6" i="4"/>
  <c r="H6" i="4"/>
  <c r="I6" i="4"/>
  <c r="I13" i="4" s="1"/>
  <c r="J6" i="4"/>
  <c r="J13" i="4" s="1"/>
  <c r="K6" i="4"/>
  <c r="K13" i="4" s="1"/>
  <c r="L6" i="4"/>
  <c r="L13" i="4" s="1"/>
  <c r="M6" i="4"/>
  <c r="M13" i="4" s="1"/>
  <c r="N6" i="4"/>
  <c r="N13" i="4" s="1"/>
  <c r="O6" i="4"/>
  <c r="P6" i="4"/>
  <c r="Q6" i="4"/>
  <c r="R6" i="4"/>
  <c r="S6" i="4"/>
  <c r="T6" i="4"/>
  <c r="T13" i="4" s="1"/>
  <c r="U6" i="4"/>
  <c r="U13" i="4" s="1"/>
  <c r="V6" i="4"/>
  <c r="V13" i="4" s="1"/>
  <c r="W6" i="4"/>
  <c r="W13" i="4" s="1"/>
  <c r="X6" i="4"/>
  <c r="X13" i="4" s="1"/>
  <c r="Y6" i="4"/>
  <c r="Y13" i="4" s="1"/>
  <c r="Z6" i="4"/>
  <c r="Z13" i="4" s="1"/>
  <c r="AA6" i="4"/>
  <c r="AB6" i="4"/>
  <c r="AB13" i="4" s="1"/>
  <c r="AC6" i="4"/>
  <c r="AD6" i="4"/>
  <c r="AD13" i="4" s="1"/>
  <c r="AE6" i="4"/>
  <c r="AE13" i="4" s="1"/>
  <c r="AF6" i="4"/>
  <c r="AF13" i="4" s="1"/>
  <c r="AG6" i="4"/>
  <c r="AG13" i="4" s="1"/>
  <c r="AH6" i="4"/>
  <c r="AH13" i="4" s="1"/>
  <c r="AI6" i="4"/>
  <c r="AI13" i="4" s="1"/>
  <c r="AJ6" i="4"/>
  <c r="AJ13" i="4" s="1"/>
  <c r="AK6" i="4"/>
  <c r="AK13" i="4" s="1"/>
  <c r="AL6" i="4"/>
  <c r="AL13" i="4" s="1"/>
  <c r="AM6" i="4"/>
  <c r="AN6" i="4"/>
  <c r="AO6" i="4"/>
  <c r="AP6" i="4"/>
  <c r="AP13" i="4" s="1"/>
  <c r="AQ6" i="4"/>
  <c r="AR6" i="4"/>
  <c r="AS6" i="4"/>
  <c r="AS13" i="4" s="1"/>
  <c r="AT6" i="4"/>
  <c r="AT13" i="4" s="1"/>
  <c r="AU6" i="4"/>
  <c r="AU13" i="4" s="1"/>
  <c r="AV6" i="4"/>
  <c r="AV13" i="4" s="1"/>
  <c r="AW6" i="4"/>
  <c r="AW13" i="4" s="1"/>
  <c r="AX6" i="4"/>
  <c r="AX13" i="4" s="1"/>
  <c r="AY6" i="4"/>
  <c r="AZ6" i="4"/>
  <c r="BA6" i="4"/>
  <c r="BB6" i="4"/>
  <c r="BC6" i="4"/>
  <c r="BD6" i="4"/>
  <c r="BE6" i="4"/>
  <c r="BE13" i="4" s="1"/>
  <c r="BF6" i="4"/>
  <c r="BF13" i="4" s="1"/>
  <c r="BG6" i="4"/>
  <c r="BG13" i="4" s="1"/>
  <c r="BH6" i="4"/>
  <c r="BH13" i="4" s="1"/>
  <c r="BI6" i="4"/>
  <c r="BI13" i="4" s="1"/>
  <c r="BJ6" i="4"/>
  <c r="BJ13" i="4" s="1"/>
  <c r="BK6" i="4"/>
  <c r="BK13" i="4" s="1"/>
  <c r="BL6" i="4"/>
  <c r="BL13" i="4" s="1"/>
  <c r="BM6" i="4"/>
  <c r="BN6" i="4"/>
  <c r="BN13" i="4" s="1"/>
  <c r="BO6" i="4"/>
  <c r="BP6" i="4"/>
  <c r="BP13" i="4" s="1"/>
  <c r="BQ6" i="4"/>
  <c r="BQ13" i="4" s="1"/>
  <c r="BR6" i="4"/>
  <c r="BR13" i="4" s="1"/>
  <c r="BS6" i="4"/>
  <c r="BS13" i="4" s="1"/>
  <c r="BT6" i="4"/>
  <c r="BT13" i="4" s="1"/>
  <c r="BU6" i="4"/>
  <c r="BU13" i="4" s="1"/>
  <c r="BV6" i="4"/>
  <c r="BW6" i="4"/>
  <c r="BX6" i="4"/>
  <c r="BY6" i="4"/>
  <c r="BZ6" i="4"/>
  <c r="BZ13" i="4" s="1"/>
  <c r="CA6" i="4"/>
  <c r="CB6" i="4"/>
  <c r="CC6" i="4"/>
  <c r="CC13" i="4" s="1"/>
  <c r="CD6" i="4"/>
  <c r="CD13" i="4" s="1"/>
  <c r="CE6" i="4"/>
  <c r="CE13" i="4" s="1"/>
  <c r="CF6" i="4"/>
  <c r="CF13" i="4" s="1"/>
  <c r="CG6" i="4"/>
  <c r="CG13" i="4" s="1"/>
  <c r="CH6" i="4"/>
  <c r="CH13" i="4" s="1"/>
  <c r="CI6" i="4"/>
  <c r="CI13" i="4" s="1"/>
  <c r="CJ6" i="4"/>
  <c r="CJ13" i="4" s="1"/>
  <c r="CK6" i="4"/>
  <c r="CL6" i="4"/>
  <c r="CL13" i="4" s="1"/>
  <c r="CM6" i="4"/>
  <c r="CN6" i="4"/>
  <c r="CN13" i="4" s="1"/>
  <c r="CO6" i="4"/>
  <c r="CO13" i="4" s="1"/>
  <c r="CP6" i="4"/>
  <c r="CP13" i="4" s="1"/>
  <c r="CQ6" i="4"/>
  <c r="CQ13" i="4" s="1"/>
  <c r="CR6" i="4"/>
  <c r="CR13" i="4" s="1"/>
  <c r="CS6" i="4"/>
  <c r="CS13" i="4" s="1"/>
  <c r="CT6" i="4"/>
  <c r="CT13" i="4" s="1"/>
  <c r="CU6" i="4"/>
  <c r="CV6" i="4"/>
  <c r="CW6" i="4"/>
  <c r="CX6" i="4"/>
  <c r="CB13" i="4"/>
  <c r="BD13" i="4"/>
  <c r="AR13" i="4"/>
  <c r="AQ13" i="4"/>
  <c r="S13" i="4"/>
  <c r="H13" i="4"/>
  <c r="G13" i="4"/>
  <c r="CX13" i="4"/>
  <c r="CW13" i="4"/>
  <c r="CV13" i="4"/>
  <c r="CU13" i="4"/>
  <c r="CM13" i="4"/>
  <c r="CK13" i="4"/>
  <c r="CA13" i="4"/>
  <c r="BY13" i="4"/>
  <c r="BX13" i="4"/>
  <c r="BW13" i="4"/>
  <c r="BV13" i="4"/>
  <c r="BO13" i="4"/>
  <c r="BM13" i="4"/>
  <c r="BC13" i="4"/>
  <c r="BB13" i="4"/>
  <c r="BA13" i="4"/>
  <c r="AZ13" i="4"/>
  <c r="AY13" i="4"/>
  <c r="AO13" i="4"/>
  <c r="AN13" i="4"/>
  <c r="AM13" i="4"/>
  <c r="AC13" i="4"/>
  <c r="AA13" i="4"/>
  <c r="R13" i="4"/>
  <c r="Q13" i="4"/>
  <c r="P13" i="4"/>
  <c r="O13" i="4"/>
  <c r="E13" i="4"/>
  <c r="D13" i="4"/>
  <c r="C13" i="4"/>
  <c r="B13" i="4"/>
  <c r="F13" i="3"/>
  <c r="F13" i="1"/>
  <c r="F18" i="3"/>
  <c r="F17" i="3"/>
  <c r="F16" i="3"/>
  <c r="B12" i="3"/>
  <c r="F11" i="3"/>
  <c r="F5" i="3"/>
  <c r="F4" i="3"/>
  <c r="F3" i="3"/>
  <c r="F2" i="3"/>
  <c r="F17" i="1"/>
  <c r="F19" i="1"/>
  <c r="F20" i="1"/>
  <c r="B15" i="2"/>
  <c r="F16" i="1"/>
  <c r="F18" i="1"/>
  <c r="P13" i="2"/>
  <c r="Q13" i="2"/>
  <c r="U13" i="2"/>
  <c r="AB13" i="2"/>
  <c r="AC13" i="2"/>
  <c r="AG13" i="2"/>
  <c r="AN13" i="2"/>
  <c r="AO13" i="2"/>
  <c r="AS13" i="2"/>
  <c r="AZ13" i="2"/>
  <c r="BA13" i="2"/>
  <c r="BE13" i="2"/>
  <c r="BL13" i="2"/>
  <c r="BM13" i="2"/>
  <c r="BQ13" i="2"/>
  <c r="BX13" i="2"/>
  <c r="BY13" i="2"/>
  <c r="CC13" i="2"/>
  <c r="CJ13" i="2"/>
  <c r="CK13" i="2"/>
  <c r="CN13" i="2"/>
  <c r="CO13" i="2"/>
  <c r="C6" i="2"/>
  <c r="C13" i="2" s="1"/>
  <c r="D6" i="2"/>
  <c r="D13" i="2" s="1"/>
  <c r="E6" i="2"/>
  <c r="E13" i="2" s="1"/>
  <c r="F6" i="2"/>
  <c r="F13" i="2" s="1"/>
  <c r="G6" i="2"/>
  <c r="G13" i="2" s="1"/>
  <c r="H6" i="2"/>
  <c r="H13" i="2" s="1"/>
  <c r="I6" i="2"/>
  <c r="I13" i="2" s="1"/>
  <c r="J6" i="2"/>
  <c r="J13" i="2" s="1"/>
  <c r="K6" i="2"/>
  <c r="K13" i="2" s="1"/>
  <c r="L6" i="2"/>
  <c r="L13" i="2" s="1"/>
  <c r="M6" i="2"/>
  <c r="M13" i="2" s="1"/>
  <c r="N6" i="2"/>
  <c r="N13" i="2" s="1"/>
  <c r="O6" i="2"/>
  <c r="O13" i="2" s="1"/>
  <c r="P6" i="2"/>
  <c r="Q6" i="2"/>
  <c r="R6" i="2"/>
  <c r="R13" i="2" s="1"/>
  <c r="S6" i="2"/>
  <c r="S13" i="2" s="1"/>
  <c r="T6" i="2"/>
  <c r="T13" i="2" s="1"/>
  <c r="U6" i="2"/>
  <c r="V6" i="2"/>
  <c r="V13" i="2" s="1"/>
  <c r="W6" i="2"/>
  <c r="W13" i="2" s="1"/>
  <c r="X6" i="2"/>
  <c r="X13" i="2" s="1"/>
  <c r="Y6" i="2"/>
  <c r="Y13" i="2" s="1"/>
  <c r="Z6" i="2"/>
  <c r="Z13" i="2" s="1"/>
  <c r="AA6" i="2"/>
  <c r="AA13" i="2" s="1"/>
  <c r="AB6" i="2"/>
  <c r="AC6" i="2"/>
  <c r="AD6" i="2"/>
  <c r="AD13" i="2" s="1"/>
  <c r="AE6" i="2"/>
  <c r="AE13" i="2" s="1"/>
  <c r="AF6" i="2"/>
  <c r="AF13" i="2" s="1"/>
  <c r="AG6" i="2"/>
  <c r="AH6" i="2"/>
  <c r="AH13" i="2" s="1"/>
  <c r="AI6" i="2"/>
  <c r="AI13" i="2" s="1"/>
  <c r="AJ6" i="2"/>
  <c r="AJ13" i="2" s="1"/>
  <c r="AK6" i="2"/>
  <c r="AK13" i="2" s="1"/>
  <c r="AL6" i="2"/>
  <c r="AL13" i="2" s="1"/>
  <c r="AM6" i="2"/>
  <c r="AM13" i="2" s="1"/>
  <c r="AN6" i="2"/>
  <c r="AO6" i="2"/>
  <c r="AP6" i="2"/>
  <c r="AP13" i="2" s="1"/>
  <c r="AQ6" i="2"/>
  <c r="AQ13" i="2" s="1"/>
  <c r="AR6" i="2"/>
  <c r="AR13" i="2" s="1"/>
  <c r="AS6" i="2"/>
  <c r="AT6" i="2"/>
  <c r="AT13" i="2" s="1"/>
  <c r="AU6" i="2"/>
  <c r="AU13" i="2" s="1"/>
  <c r="AV6" i="2"/>
  <c r="AV13" i="2" s="1"/>
  <c r="AW6" i="2"/>
  <c r="AW13" i="2" s="1"/>
  <c r="AX6" i="2"/>
  <c r="AX13" i="2" s="1"/>
  <c r="AY6" i="2"/>
  <c r="AY13" i="2" s="1"/>
  <c r="AZ6" i="2"/>
  <c r="BA6" i="2"/>
  <c r="BB6" i="2"/>
  <c r="BB13" i="2" s="1"/>
  <c r="BC6" i="2"/>
  <c r="BC13" i="2" s="1"/>
  <c r="BD6" i="2"/>
  <c r="BD13" i="2" s="1"/>
  <c r="BE6" i="2"/>
  <c r="BF6" i="2"/>
  <c r="BF13" i="2" s="1"/>
  <c r="BG6" i="2"/>
  <c r="BG13" i="2" s="1"/>
  <c r="BH6" i="2"/>
  <c r="BH13" i="2" s="1"/>
  <c r="BI6" i="2"/>
  <c r="BI13" i="2" s="1"/>
  <c r="BJ6" i="2"/>
  <c r="BJ13" i="2" s="1"/>
  <c r="BK6" i="2"/>
  <c r="BK13" i="2" s="1"/>
  <c r="BL6" i="2"/>
  <c r="BM6" i="2"/>
  <c r="BN6" i="2"/>
  <c r="BN13" i="2" s="1"/>
  <c r="BO6" i="2"/>
  <c r="BO13" i="2" s="1"/>
  <c r="BP6" i="2"/>
  <c r="BP13" i="2" s="1"/>
  <c r="BQ6" i="2"/>
  <c r="BR6" i="2"/>
  <c r="BR13" i="2" s="1"/>
  <c r="BS6" i="2"/>
  <c r="BS13" i="2" s="1"/>
  <c r="BT6" i="2"/>
  <c r="BT13" i="2" s="1"/>
  <c r="BU6" i="2"/>
  <c r="BU13" i="2" s="1"/>
  <c r="BV6" i="2"/>
  <c r="BV13" i="2" s="1"/>
  <c r="BW6" i="2"/>
  <c r="BW13" i="2" s="1"/>
  <c r="BX6" i="2"/>
  <c r="BY6" i="2"/>
  <c r="BZ6" i="2"/>
  <c r="BZ13" i="2" s="1"/>
  <c r="CA6" i="2"/>
  <c r="CA13" i="2" s="1"/>
  <c r="CB6" i="2"/>
  <c r="CB13" i="2" s="1"/>
  <c r="CC6" i="2"/>
  <c r="CD6" i="2"/>
  <c r="CD13" i="2" s="1"/>
  <c r="CE6" i="2"/>
  <c r="CE13" i="2" s="1"/>
  <c r="CF6" i="2"/>
  <c r="CF13" i="2" s="1"/>
  <c r="CG6" i="2"/>
  <c r="CG13" i="2" s="1"/>
  <c r="CH6" i="2"/>
  <c r="CH13" i="2" s="1"/>
  <c r="CI6" i="2"/>
  <c r="CI13" i="2" s="1"/>
  <c r="CJ6" i="2"/>
  <c r="CK6" i="2"/>
  <c r="CL6" i="2"/>
  <c r="CL13" i="2" s="1"/>
  <c r="CM6" i="2"/>
  <c r="CM13" i="2" s="1"/>
  <c r="CN6" i="2"/>
  <c r="CO6" i="2"/>
  <c r="CP6" i="2"/>
  <c r="CP13" i="2" s="1"/>
  <c r="CQ6" i="2"/>
  <c r="CQ13" i="2" s="1"/>
  <c r="CR6" i="2"/>
  <c r="CR13" i="2" s="1"/>
  <c r="CS6" i="2"/>
  <c r="CS13" i="2" s="1"/>
  <c r="CT6" i="2"/>
  <c r="CT13" i="2" s="1"/>
  <c r="CU6" i="2"/>
  <c r="CU13" i="2" s="1"/>
  <c r="CV6" i="2"/>
  <c r="CV13" i="2" s="1"/>
  <c r="CW6" i="2"/>
  <c r="CW13" i="2" s="1"/>
  <c r="CX6" i="2"/>
  <c r="CX13" i="2" s="1"/>
  <c r="B6" i="2"/>
  <c r="B13" i="2" s="1"/>
  <c r="B12" i="1"/>
  <c r="F12" i="1"/>
  <c r="F11" i="1"/>
  <c r="F6" i="1"/>
  <c r="F5" i="1"/>
  <c r="F4" i="1"/>
  <c r="F3" i="1"/>
  <c r="F2" i="1"/>
  <c r="B15" i="4" l="1"/>
  <c r="F19" i="3"/>
  <c r="F12" i="3"/>
  <c r="F6" i="3"/>
</calcChain>
</file>

<file path=xl/sharedStrings.xml><?xml version="1.0" encoding="utf-8"?>
<sst xmlns="http://schemas.openxmlformats.org/spreadsheetml/2006/main" count="109" uniqueCount="48">
  <si>
    <t>a_sd</t>
  </si>
  <si>
    <t xml:space="preserve">Input value </t>
  </si>
  <si>
    <t>a_c</t>
  </si>
  <si>
    <t xml:space="preserve">T_u </t>
  </si>
  <si>
    <t>Calculate unemployment rate</t>
  </si>
  <si>
    <t>Initial unemployment rate</t>
  </si>
  <si>
    <t>K</t>
  </si>
  <si>
    <t>A</t>
  </si>
  <si>
    <t>max unemployment rate</t>
  </si>
  <si>
    <t>min unemployment rate</t>
  </si>
  <si>
    <t>d_K-d_A</t>
  </si>
  <si>
    <t>y_t</t>
  </si>
  <si>
    <t>u</t>
  </si>
  <si>
    <t>y_(t+1)</t>
  </si>
  <si>
    <t>Back of Envelope calculation</t>
  </si>
  <si>
    <t>Simulated value</t>
  </si>
  <si>
    <t xml:space="preserve">total population </t>
  </si>
  <si>
    <t>labor force participation rate</t>
  </si>
  <si>
    <t>Calulate total cost</t>
  </si>
  <si>
    <t>Parameters</t>
  </si>
  <si>
    <t>Cumulative number of dead at time step t-1</t>
  </si>
  <si>
    <t>Verified by simulation code</t>
  </si>
  <si>
    <t xml:space="preserve">Total alive </t>
  </si>
  <si>
    <t>number of unemployed</t>
  </si>
  <si>
    <t>L+E+I at time step t-1</t>
  </si>
  <si>
    <t>cost of contact tracing</t>
  </si>
  <si>
    <t>cost of universal testing</t>
  </si>
  <si>
    <t>total cost of testing</t>
  </si>
  <si>
    <t xml:space="preserve">wage loss </t>
  </si>
  <si>
    <t>median salary per time step (assumes 40 hrs a week)</t>
  </si>
  <si>
    <t>median salary per day</t>
  </si>
  <si>
    <t>Number of dead at time step (t-1)</t>
  </si>
  <si>
    <t>VSL</t>
  </si>
  <si>
    <t>VSL by age</t>
  </si>
  <si>
    <t>Age</t>
  </si>
  <si>
    <t>Male</t>
  </si>
  <si>
    <t>Female</t>
  </si>
  <si>
    <t>Total dead</t>
  </si>
  <si>
    <t>Final VSL</t>
  </si>
  <si>
    <t>Get from simulation code</t>
  </si>
  <si>
    <t> 0.14583299567650643</t>
  </si>
  <si>
    <t>cost of testing</t>
  </si>
  <si>
    <t>secondary attack rate</t>
  </si>
  <si>
    <t xml:space="preserve">total cost </t>
  </si>
  <si>
    <t>Number of people diagnosed by symptom based testing</t>
  </si>
  <si>
    <t>cost of symptom based testing</t>
  </si>
  <si>
    <t> 6.60142129023993e-06</t>
  </si>
  <si>
    <t> 0.08060906037718688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</si>
</sst>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1" fillId="0" borderId="0" xfId="1"/>
  </cellXfs>
  <cellStyles count="2">
    <cellStyle name="Normal" xfId="0" builtinId="0"/>
    <cellStyle name="Normal 2" xfId="1" xr:uid="{F1D912B4-DBD7-4346-94C9-675390DFEB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DC90-2C2B-A747-9A3B-C116D91A01E7}">
  <dimension ref="A1:G20"/>
  <sheetViews>
    <sheetView workbookViewId="0">
      <selection activeCell="I14" sqref="I14"/>
    </sheetView>
  </sheetViews>
  <sheetFormatPr baseColWidth="10" defaultRowHeight="16" x14ac:dyDescent="0.2"/>
  <cols>
    <col min="1" max="1" width="13.83203125" customWidth="1"/>
    <col min="6" max="6" width="12.1640625" bestFit="1" customWidth="1"/>
  </cols>
  <sheetData>
    <row r="1" spans="1:7" ht="52" thickBot="1" x14ac:dyDescent="0.25">
      <c r="A1" s="8" t="s">
        <v>1</v>
      </c>
      <c r="B1" s="8"/>
      <c r="D1" s="2" t="s">
        <v>4</v>
      </c>
      <c r="E1" s="7" t="s">
        <v>19</v>
      </c>
      <c r="F1" s="1" t="s">
        <v>14</v>
      </c>
      <c r="G1" s="4" t="s">
        <v>15</v>
      </c>
    </row>
    <row r="2" spans="1:7" ht="17" x14ac:dyDescent="0.2">
      <c r="A2" s="5" t="s">
        <v>0</v>
      </c>
      <c r="B2">
        <v>0.2</v>
      </c>
      <c r="D2" s="2"/>
      <c r="E2" t="s">
        <v>11</v>
      </c>
      <c r="F2" s="6">
        <f>B5</f>
        <v>1.6899999999999998E-2</v>
      </c>
      <c r="G2">
        <v>1.6899999999999998E-2</v>
      </c>
    </row>
    <row r="3" spans="1:7" ht="17" x14ac:dyDescent="0.2">
      <c r="A3" s="1" t="s">
        <v>2</v>
      </c>
      <c r="B3">
        <v>0.4</v>
      </c>
      <c r="D3" s="2"/>
      <c r="E3" t="s">
        <v>6</v>
      </c>
      <c r="F3">
        <f>MAX(B2*B6,F2)</f>
        <v>3.2800000000000003E-2</v>
      </c>
      <c r="G3">
        <v>3.2799999900000001E-2</v>
      </c>
    </row>
    <row r="4" spans="1:7" ht="17" x14ac:dyDescent="0.2">
      <c r="A4" s="1" t="s">
        <v>3</v>
      </c>
      <c r="B4">
        <v>100</v>
      </c>
      <c r="D4" s="2"/>
      <c r="E4" t="s">
        <v>7</v>
      </c>
      <c r="F4">
        <f>MAX(B7,MIN(B2*B6,F2))</f>
        <v>1.6899999999999998E-2</v>
      </c>
      <c r="G4">
        <v>1.6899999999999998E-2</v>
      </c>
    </row>
    <row r="5" spans="1:7" ht="51" x14ac:dyDescent="0.2">
      <c r="A5" s="1" t="s">
        <v>5</v>
      </c>
      <c r="B5">
        <v>1.6899999999999998E-2</v>
      </c>
      <c r="D5" s="2"/>
      <c r="E5" t="s">
        <v>12</v>
      </c>
      <c r="F5">
        <f>(B6-B7)/B8</f>
        <v>1.1143939393939394E-3</v>
      </c>
      <c r="G5">
        <v>1.11439393939393E-3</v>
      </c>
    </row>
    <row r="6" spans="1:7" ht="51" x14ac:dyDescent="0.2">
      <c r="A6" s="1" t="s">
        <v>8</v>
      </c>
      <c r="B6">
        <v>0.16400000000000001</v>
      </c>
      <c r="D6" s="2"/>
      <c r="E6" t="s">
        <v>13</v>
      </c>
      <c r="F6">
        <f>F2+F5*(F3-F4)</f>
        <v>1.6917718863636362E-2</v>
      </c>
      <c r="G6">
        <v>0.169177188636363</v>
      </c>
    </row>
    <row r="7" spans="1:7" ht="51" x14ac:dyDescent="0.2">
      <c r="A7" s="1" t="s">
        <v>9</v>
      </c>
      <c r="B7">
        <v>1.6899999999999998E-2</v>
      </c>
      <c r="D7" s="1"/>
    </row>
    <row r="8" spans="1:7" ht="17" x14ac:dyDescent="0.2">
      <c r="A8" s="1" t="s">
        <v>10</v>
      </c>
      <c r="B8">
        <v>132</v>
      </c>
      <c r="D8" s="1"/>
    </row>
    <row r="9" spans="1:7" ht="52" thickBot="1" x14ac:dyDescent="0.25">
      <c r="A9" s="1" t="s">
        <v>16</v>
      </c>
      <c r="B9">
        <v>19320750</v>
      </c>
      <c r="D9" s="2" t="s">
        <v>18</v>
      </c>
      <c r="E9" s="7" t="s">
        <v>19</v>
      </c>
      <c r="F9" s="4" t="s">
        <v>14</v>
      </c>
      <c r="G9" s="4" t="s">
        <v>15</v>
      </c>
    </row>
    <row r="10" spans="1:7" ht="85" x14ac:dyDescent="0.2">
      <c r="A10" s="1" t="s">
        <v>17</v>
      </c>
      <c r="B10">
        <v>0.59099999999999997</v>
      </c>
      <c r="D10" s="2"/>
      <c r="E10" s="3" t="s">
        <v>20</v>
      </c>
      <c r="F10" s="1" t="s">
        <v>21</v>
      </c>
      <c r="G10" s="6">
        <v>6.3928104907350403E-2</v>
      </c>
    </row>
    <row r="11" spans="1:7" ht="34" x14ac:dyDescent="0.2">
      <c r="A11" s="1" t="s">
        <v>30</v>
      </c>
      <c r="B11">
        <v>105.8</v>
      </c>
      <c r="D11" s="2"/>
      <c r="E11" t="s">
        <v>22</v>
      </c>
      <c r="F11">
        <f>B9-G10</f>
        <v>19320749.936071895</v>
      </c>
      <c r="G11">
        <v>19320749.936071798</v>
      </c>
    </row>
    <row r="12" spans="1:7" ht="68" x14ac:dyDescent="0.2">
      <c r="A12" s="9" t="s">
        <v>29</v>
      </c>
      <c r="B12" s="10">
        <f>105.8/8*(40/7)/10</f>
        <v>7.5571428571428569</v>
      </c>
      <c r="D12" s="2"/>
      <c r="E12" s="1" t="s">
        <v>23</v>
      </c>
      <c r="F12">
        <f>F11*B10*F2</f>
        <v>192973.71828649245</v>
      </c>
      <c r="G12">
        <v>192973.71828649199</v>
      </c>
    </row>
    <row r="13" spans="1:7" ht="17" x14ac:dyDescent="0.2">
      <c r="A13" s="1" t="s">
        <v>41</v>
      </c>
      <c r="B13">
        <v>43.61</v>
      </c>
      <c r="D13" s="2"/>
      <c r="E13" t="s">
        <v>28</v>
      </c>
      <c r="F13">
        <f>F12*B12/10000000</f>
        <v>0.14583299567650643</v>
      </c>
      <c r="G13" t="s">
        <v>40</v>
      </c>
    </row>
    <row r="14" spans="1:7" ht="51" x14ac:dyDescent="0.2">
      <c r="A14" s="1" t="s">
        <v>42</v>
      </c>
      <c r="B14">
        <v>0.113</v>
      </c>
      <c r="D14" s="2"/>
      <c r="E14" s="1" t="s">
        <v>24</v>
      </c>
      <c r="F14" s="1" t="s">
        <v>21</v>
      </c>
      <c r="G14">
        <v>66.0933483302056</v>
      </c>
    </row>
    <row r="15" spans="1:7" ht="119" x14ac:dyDescent="0.2">
      <c r="D15" s="2"/>
      <c r="E15" s="1" t="s">
        <v>44</v>
      </c>
      <c r="F15" s="1" t="s">
        <v>21</v>
      </c>
      <c r="G15">
        <v>0.15137402637559999</v>
      </c>
    </row>
    <row r="16" spans="1:7" x14ac:dyDescent="0.2">
      <c r="D16" s="2"/>
      <c r="E16" t="s">
        <v>45</v>
      </c>
      <c r="F16">
        <f>G15*B13/1000000</f>
        <v>6.6014212902399161E-6</v>
      </c>
      <c r="G16" t="s">
        <v>46</v>
      </c>
    </row>
    <row r="17" spans="4:7" x14ac:dyDescent="0.2">
      <c r="D17" s="2"/>
      <c r="E17" t="s">
        <v>25</v>
      </c>
      <c r="F17">
        <f>G14*B13*B3/B14/1000000</f>
        <v>1.0202941312142536E-2</v>
      </c>
      <c r="G17">
        <v>1.0294039002429501E-2</v>
      </c>
    </row>
    <row r="18" spans="4:7" x14ac:dyDescent="0.2">
      <c r="D18" s="2"/>
      <c r="E18" t="s">
        <v>26</v>
      </c>
      <c r="F18">
        <f>B4*B13/1000000</f>
        <v>4.3610000000000003E-3</v>
      </c>
      <c r="G18">
        <v>4.3610000000000003E-3</v>
      </c>
    </row>
    <row r="19" spans="4:7" x14ac:dyDescent="0.2">
      <c r="D19" s="2"/>
      <c r="E19" t="s">
        <v>27</v>
      </c>
      <c r="F19">
        <f>F16+F17+F18</f>
        <v>1.4570542733432777E-2</v>
      </c>
      <c r="G19">
        <v>4.4705418113145301E-3</v>
      </c>
    </row>
    <row r="20" spans="4:7" x14ac:dyDescent="0.2">
      <c r="D20" s="2"/>
      <c r="E20" t="s">
        <v>43</v>
      </c>
      <c r="F20">
        <f>-(F16+F17+F18+F13+'Number of dead-1'!B15)</f>
        <v>-0.17170151553478299</v>
      </c>
      <c r="G20">
        <v>-0.17179261322507</v>
      </c>
    </row>
  </sheetData>
  <mergeCells count="3">
    <mergeCell ref="A1:B1"/>
    <mergeCell ref="D1:D6"/>
    <mergeCell ref="D9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FD1-7C30-9F4C-A78E-45D98A9C6B44}">
  <dimension ref="A1:G20"/>
  <sheetViews>
    <sheetView tabSelected="1" topLeftCell="A10" workbookViewId="0">
      <selection activeCell="I15" sqref="I15"/>
    </sheetView>
  </sheetViews>
  <sheetFormatPr baseColWidth="10" defaultRowHeight="16" x14ac:dyDescent="0.2"/>
  <sheetData>
    <row r="1" spans="1:7" ht="52" thickBot="1" x14ac:dyDescent="0.25">
      <c r="A1" s="8" t="s">
        <v>1</v>
      </c>
      <c r="B1" s="8"/>
      <c r="D1" s="2" t="s">
        <v>4</v>
      </c>
      <c r="E1" s="7" t="s">
        <v>19</v>
      </c>
      <c r="F1" s="1" t="s">
        <v>14</v>
      </c>
      <c r="G1" s="4" t="s">
        <v>15</v>
      </c>
    </row>
    <row r="2" spans="1:7" ht="17" x14ac:dyDescent="0.2">
      <c r="A2" s="5" t="s">
        <v>0</v>
      </c>
      <c r="B2">
        <v>1</v>
      </c>
      <c r="D2" s="2"/>
      <c r="E2" t="s">
        <v>11</v>
      </c>
      <c r="F2" s="6">
        <f>B5</f>
        <v>2.3399999999900001E-2</v>
      </c>
      <c r="G2">
        <v>2.3399999999900001E-2</v>
      </c>
    </row>
    <row r="3" spans="1:7" ht="17" x14ac:dyDescent="0.2">
      <c r="A3" s="1" t="s">
        <v>2</v>
      </c>
      <c r="B3">
        <v>0</v>
      </c>
      <c r="D3" s="2"/>
      <c r="E3" t="s">
        <v>6</v>
      </c>
      <c r="F3">
        <f>MAX(B2*B6,F2)</f>
        <v>0.151</v>
      </c>
      <c r="G3">
        <v>0.151</v>
      </c>
    </row>
    <row r="4" spans="1:7" ht="17" x14ac:dyDescent="0.2">
      <c r="A4" s="1" t="s">
        <v>3</v>
      </c>
      <c r="B4">
        <v>100</v>
      </c>
      <c r="D4" s="2"/>
      <c r="E4" t="s">
        <v>7</v>
      </c>
      <c r="F4">
        <f>MAX(B7,MIN(B2*B6,F2))</f>
        <v>2.3399999999900001E-2</v>
      </c>
      <c r="G4">
        <v>2.33999999999999E-2</v>
      </c>
    </row>
    <row r="5" spans="1:7" ht="51" x14ac:dyDescent="0.2">
      <c r="A5" s="1" t="s">
        <v>5</v>
      </c>
      <c r="B5">
        <v>2.3399999999900001E-2</v>
      </c>
      <c r="D5" s="2"/>
      <c r="E5" t="s">
        <v>12</v>
      </c>
      <c r="F5">
        <f>(B6-B7)/B8</f>
        <v>1.0038461538461544E-3</v>
      </c>
      <c r="G5">
        <v>1.0038461538461501E-3</v>
      </c>
    </row>
    <row r="6" spans="1:7" ht="51" x14ac:dyDescent="0.2">
      <c r="A6" s="1" t="s">
        <v>8</v>
      </c>
      <c r="B6">
        <v>0.151</v>
      </c>
      <c r="D6" s="2"/>
      <c r="E6" t="s">
        <v>13</v>
      </c>
      <c r="F6">
        <f>F2+F5*(F3-F4)</f>
        <v>2.3528090769130872E-2</v>
      </c>
      <c r="G6">
        <v>0.235280907692307</v>
      </c>
    </row>
    <row r="7" spans="1:7" ht="51" x14ac:dyDescent="0.2">
      <c r="A7" s="1" t="s">
        <v>9</v>
      </c>
      <c r="B7">
        <v>2.04999999999999E-2</v>
      </c>
      <c r="D7" s="1"/>
    </row>
    <row r="8" spans="1:7" ht="17" x14ac:dyDescent="0.2">
      <c r="A8" s="1" t="s">
        <v>10</v>
      </c>
      <c r="B8">
        <v>130</v>
      </c>
      <c r="D8" s="1"/>
    </row>
    <row r="9" spans="1:7" ht="52" thickBot="1" x14ac:dyDescent="0.25">
      <c r="A9" s="1" t="s">
        <v>16</v>
      </c>
      <c r="B9">
        <v>6625550</v>
      </c>
      <c r="D9" s="2" t="s">
        <v>18</v>
      </c>
      <c r="E9" s="7" t="s">
        <v>19</v>
      </c>
      <c r="F9" s="4" t="s">
        <v>14</v>
      </c>
      <c r="G9" s="4" t="s">
        <v>15</v>
      </c>
    </row>
    <row r="10" spans="1:7" ht="85" x14ac:dyDescent="0.2">
      <c r="A10" s="1" t="s">
        <v>17</v>
      </c>
      <c r="B10">
        <v>0.68799999999999994</v>
      </c>
      <c r="D10" s="2"/>
      <c r="E10" s="3" t="s">
        <v>20</v>
      </c>
      <c r="F10" s="1" t="s">
        <v>21</v>
      </c>
      <c r="G10" s="6">
        <v>7.0241391971474498E-2</v>
      </c>
    </row>
    <row r="11" spans="1:7" ht="51" x14ac:dyDescent="0.2">
      <c r="A11" s="1" t="s">
        <v>30</v>
      </c>
      <c r="B11">
        <v>105.8</v>
      </c>
      <c r="D11" s="2"/>
      <c r="E11" t="s">
        <v>22</v>
      </c>
      <c r="F11">
        <f>B9-G10</f>
        <v>6625549.9297586083</v>
      </c>
      <c r="G11">
        <v>6625549.9297586</v>
      </c>
    </row>
    <row r="12" spans="1:7" ht="102" x14ac:dyDescent="0.2">
      <c r="A12" s="9" t="s">
        <v>29</v>
      </c>
      <c r="B12" s="10">
        <f>105.8/8*(40/7)/10</f>
        <v>7.5571428571428569</v>
      </c>
      <c r="D12" s="2"/>
      <c r="E12" s="1" t="s">
        <v>23</v>
      </c>
      <c r="F12">
        <f>F11*B10*F2</f>
        <v>106666.05342871395</v>
      </c>
      <c r="G12">
        <v>106666.053429169</v>
      </c>
    </row>
    <row r="13" spans="1:7" ht="34" x14ac:dyDescent="0.2">
      <c r="A13" s="1" t="s">
        <v>41</v>
      </c>
      <c r="B13">
        <v>43.61</v>
      </c>
      <c r="D13" s="2"/>
      <c r="E13" t="s">
        <v>28</v>
      </c>
      <c r="F13">
        <f>F12*B12/10000000</f>
        <v>8.0609060376842387E-2</v>
      </c>
      <c r="G13" t="s">
        <v>47</v>
      </c>
    </row>
    <row r="14" spans="1:7" ht="51" x14ac:dyDescent="0.2">
      <c r="A14" s="1" t="s">
        <v>42</v>
      </c>
      <c r="B14">
        <v>0.113</v>
      </c>
      <c r="D14" s="2"/>
      <c r="E14" s="1" t="s">
        <v>24</v>
      </c>
      <c r="F14" s="1" t="s">
        <v>21</v>
      </c>
      <c r="G14">
        <v>72.571613388618005</v>
      </c>
    </row>
    <row r="15" spans="1:7" ht="119" x14ac:dyDescent="0.2">
      <c r="D15" s="2"/>
      <c r="E15" s="1" t="s">
        <v>44</v>
      </c>
      <c r="F15" s="1" t="s">
        <v>21</v>
      </c>
      <c r="G15">
        <v>0.18129530470580901</v>
      </c>
    </row>
    <row r="16" spans="1:7" x14ac:dyDescent="0.2">
      <c r="D16" s="2"/>
      <c r="E16" t="s">
        <v>45</v>
      </c>
      <c r="F16">
        <f>G15*B13/1000000</f>
        <v>7.9062882382203301E-6</v>
      </c>
      <c r="G16" s="12">
        <v>7.9062882382203403E-6</v>
      </c>
    </row>
    <row r="17" spans="4:7" x14ac:dyDescent="0.2">
      <c r="D17" s="2"/>
      <c r="E17" t="s">
        <v>25</v>
      </c>
      <c r="F17">
        <f>G14*B13*B3/B14/1000000</f>
        <v>0</v>
      </c>
      <c r="G17">
        <v>0</v>
      </c>
    </row>
    <row r="18" spans="4:7" x14ac:dyDescent="0.2">
      <c r="D18" s="2"/>
      <c r="E18" t="s">
        <v>26</v>
      </c>
      <c r="F18">
        <f>B4*B13/1000000</f>
        <v>4.3610000000000003E-3</v>
      </c>
      <c r="G18">
        <v>4.3610000000000003E-3</v>
      </c>
    </row>
    <row r="19" spans="4:7" x14ac:dyDescent="0.2">
      <c r="D19" s="2"/>
      <c r="E19" t="s">
        <v>27</v>
      </c>
      <c r="F19">
        <f>F16+F17+F18</f>
        <v>4.3689062882382203E-3</v>
      </c>
      <c r="G19">
        <v>4.3689062882382203E-3</v>
      </c>
    </row>
    <row r="20" spans="4:7" x14ac:dyDescent="0.2">
      <c r="D20" s="2"/>
      <c r="E20" t="s">
        <v>43</v>
      </c>
      <c r="F20">
        <f>-(F16+F17+F18+F13+'Number of dead-2'!B15)</f>
        <v>-9.5509674119451604E-2</v>
      </c>
      <c r="G20">
        <v>-9.5509674119796106E-2</v>
      </c>
    </row>
  </sheetData>
  <mergeCells count="3">
    <mergeCell ref="A1:B1"/>
    <mergeCell ref="D1:D6"/>
    <mergeCell ref="D9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8A55A-07C5-7B47-AB27-88B6799D1D59}">
  <dimension ref="A2:CX15"/>
  <sheetViews>
    <sheetView workbookViewId="0">
      <selection activeCell="G22" sqref="A1:XFD1048576"/>
    </sheetView>
  </sheetViews>
  <sheetFormatPr baseColWidth="10" defaultRowHeight="16" x14ac:dyDescent="0.2"/>
  <sheetData>
    <row r="2" spans="1:102" x14ac:dyDescent="0.2">
      <c r="B2" t="s">
        <v>31</v>
      </c>
      <c r="E2" t="s">
        <v>39</v>
      </c>
    </row>
    <row r="3" spans="1:102" x14ac:dyDescent="0.2">
      <c r="A3" s="11" t="s">
        <v>34</v>
      </c>
      <c r="B3" s="11">
        <v>0</v>
      </c>
      <c r="C3" s="11">
        <v>1</v>
      </c>
      <c r="D3" s="11">
        <v>2</v>
      </c>
      <c r="E3" s="11">
        <v>3</v>
      </c>
      <c r="F3" s="11">
        <v>4</v>
      </c>
      <c r="G3" s="11">
        <v>5</v>
      </c>
      <c r="H3" s="11">
        <v>6</v>
      </c>
      <c r="I3" s="11">
        <v>7</v>
      </c>
      <c r="J3" s="11">
        <v>8</v>
      </c>
      <c r="K3" s="11">
        <v>9</v>
      </c>
      <c r="L3" s="11">
        <v>10</v>
      </c>
      <c r="M3" s="11">
        <v>11</v>
      </c>
      <c r="N3" s="11">
        <v>12</v>
      </c>
      <c r="O3" s="11">
        <v>13</v>
      </c>
      <c r="P3" s="11">
        <v>14</v>
      </c>
      <c r="Q3" s="11">
        <v>15</v>
      </c>
      <c r="R3" s="11">
        <v>16</v>
      </c>
      <c r="S3" s="11">
        <v>17</v>
      </c>
      <c r="T3" s="11">
        <v>18</v>
      </c>
      <c r="U3" s="11">
        <v>19</v>
      </c>
      <c r="V3" s="11">
        <v>20</v>
      </c>
      <c r="W3" s="11">
        <v>21</v>
      </c>
      <c r="X3" s="11">
        <v>22</v>
      </c>
      <c r="Y3" s="11">
        <v>23</v>
      </c>
      <c r="Z3" s="11">
        <v>24</v>
      </c>
      <c r="AA3" s="11">
        <v>25</v>
      </c>
      <c r="AB3" s="11">
        <v>26</v>
      </c>
      <c r="AC3" s="11">
        <v>27</v>
      </c>
      <c r="AD3" s="11">
        <v>28</v>
      </c>
      <c r="AE3" s="11">
        <v>29</v>
      </c>
      <c r="AF3" s="11">
        <v>30</v>
      </c>
      <c r="AG3" s="11">
        <v>31</v>
      </c>
      <c r="AH3" s="11">
        <v>32</v>
      </c>
      <c r="AI3" s="11">
        <v>33</v>
      </c>
      <c r="AJ3" s="11">
        <v>34</v>
      </c>
      <c r="AK3" s="11">
        <v>35</v>
      </c>
      <c r="AL3" s="11">
        <v>36</v>
      </c>
      <c r="AM3" s="11">
        <v>37</v>
      </c>
      <c r="AN3" s="11">
        <v>38</v>
      </c>
      <c r="AO3" s="11">
        <v>39</v>
      </c>
      <c r="AP3" s="11">
        <v>40</v>
      </c>
      <c r="AQ3" s="11">
        <v>41</v>
      </c>
      <c r="AR3" s="11">
        <v>42</v>
      </c>
      <c r="AS3" s="11">
        <v>43</v>
      </c>
      <c r="AT3" s="11">
        <v>44</v>
      </c>
      <c r="AU3" s="11">
        <v>45</v>
      </c>
      <c r="AV3" s="11">
        <v>46</v>
      </c>
      <c r="AW3" s="11">
        <v>47</v>
      </c>
      <c r="AX3" s="11">
        <v>48</v>
      </c>
      <c r="AY3" s="11">
        <v>49</v>
      </c>
      <c r="AZ3" s="11">
        <v>50</v>
      </c>
      <c r="BA3" s="11">
        <v>51</v>
      </c>
      <c r="BB3" s="11">
        <v>52</v>
      </c>
      <c r="BC3" s="11">
        <v>53</v>
      </c>
      <c r="BD3" s="11">
        <v>54</v>
      </c>
      <c r="BE3" s="11">
        <v>55</v>
      </c>
      <c r="BF3" s="11">
        <v>56</v>
      </c>
      <c r="BG3" s="11">
        <v>57</v>
      </c>
      <c r="BH3" s="11">
        <v>58</v>
      </c>
      <c r="BI3" s="11">
        <v>59</v>
      </c>
      <c r="BJ3" s="11">
        <v>60</v>
      </c>
      <c r="BK3" s="11">
        <v>61</v>
      </c>
      <c r="BL3" s="11">
        <v>62</v>
      </c>
      <c r="BM3" s="11">
        <v>63</v>
      </c>
      <c r="BN3" s="11">
        <v>64</v>
      </c>
      <c r="BO3" s="11">
        <v>65</v>
      </c>
      <c r="BP3" s="11">
        <v>66</v>
      </c>
      <c r="BQ3" s="11">
        <v>67</v>
      </c>
      <c r="BR3" s="11">
        <v>68</v>
      </c>
      <c r="BS3" s="11">
        <v>69</v>
      </c>
      <c r="BT3" s="11">
        <v>70</v>
      </c>
      <c r="BU3" s="11">
        <v>71</v>
      </c>
      <c r="BV3" s="11">
        <v>72</v>
      </c>
      <c r="BW3" s="11">
        <v>73</v>
      </c>
      <c r="BX3" s="11">
        <v>74</v>
      </c>
      <c r="BY3" s="11">
        <v>75</v>
      </c>
      <c r="BZ3" s="11">
        <v>76</v>
      </c>
      <c r="CA3" s="11">
        <v>77</v>
      </c>
      <c r="CB3" s="11">
        <v>78</v>
      </c>
      <c r="CC3" s="11">
        <v>79</v>
      </c>
      <c r="CD3" s="11">
        <v>80</v>
      </c>
      <c r="CE3" s="11">
        <v>81</v>
      </c>
      <c r="CF3" s="11">
        <v>82</v>
      </c>
      <c r="CG3" s="11">
        <v>83</v>
      </c>
      <c r="CH3" s="11">
        <v>84</v>
      </c>
      <c r="CI3" s="11">
        <v>85</v>
      </c>
      <c r="CJ3" s="11">
        <v>86</v>
      </c>
      <c r="CK3" s="11">
        <v>87</v>
      </c>
      <c r="CL3" s="11">
        <v>88</v>
      </c>
      <c r="CM3" s="11">
        <v>89</v>
      </c>
      <c r="CN3" s="11">
        <v>90</v>
      </c>
      <c r="CO3" s="11">
        <v>91</v>
      </c>
      <c r="CP3" s="11">
        <v>92</v>
      </c>
      <c r="CQ3" s="11">
        <v>93</v>
      </c>
      <c r="CR3" s="11">
        <v>94</v>
      </c>
      <c r="CS3" s="11">
        <v>95</v>
      </c>
      <c r="CT3" s="11">
        <v>96</v>
      </c>
      <c r="CU3" s="11">
        <v>97</v>
      </c>
      <c r="CV3" s="11">
        <v>98</v>
      </c>
      <c r="CW3" s="11">
        <v>99</v>
      </c>
      <c r="CX3" s="11">
        <v>100</v>
      </c>
    </row>
    <row r="4" spans="1:102" x14ac:dyDescent="0.2">
      <c r="A4" s="11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2">
        <v>9.8876413372688003E-7</v>
      </c>
      <c r="W4" s="12">
        <v>9.8876413372688003E-7</v>
      </c>
      <c r="X4" s="12">
        <v>9.8876413372688003E-7</v>
      </c>
      <c r="Y4" s="12">
        <v>9.8876413372688003E-7</v>
      </c>
      <c r="Z4" s="12">
        <v>9.8876413372688003E-7</v>
      </c>
      <c r="AA4" s="12">
        <v>9.8876413372688003E-7</v>
      </c>
      <c r="AB4" s="12">
        <v>1.110833779866E-6</v>
      </c>
      <c r="AC4" s="12">
        <v>1.110833779866E-6</v>
      </c>
      <c r="AD4" s="12">
        <v>1.110833779866E-6</v>
      </c>
      <c r="AE4" s="12">
        <v>1.110833779866E-6</v>
      </c>
      <c r="AF4" s="12">
        <v>2.5479241642324502E-6</v>
      </c>
      <c r="AG4" s="12">
        <v>2.5479241642324502E-6</v>
      </c>
      <c r="AH4" s="12">
        <v>2.5479241642324502E-6</v>
      </c>
      <c r="AI4" s="12">
        <v>2.5479241642324502E-6</v>
      </c>
      <c r="AJ4" s="12">
        <v>2.5479241642324502E-6</v>
      </c>
      <c r="AK4" s="12">
        <v>2.2931317478092102E-6</v>
      </c>
      <c r="AL4" s="12">
        <v>2.2931317478092102E-6</v>
      </c>
      <c r="AM4" s="12">
        <v>2.2931317478092102E-6</v>
      </c>
      <c r="AN4" s="12">
        <v>2.2931317478092102E-6</v>
      </c>
      <c r="AO4" s="12">
        <v>2.2931317478092102E-6</v>
      </c>
      <c r="AP4" s="12">
        <v>1.17552343314253E-6</v>
      </c>
      <c r="AQ4" s="12">
        <v>1.17552343314253E-6</v>
      </c>
      <c r="AR4" s="12">
        <v>1.17552343314253E-6</v>
      </c>
      <c r="AS4" s="12">
        <v>1.17552343314253E-6</v>
      </c>
      <c r="AT4" s="12">
        <v>1.17552343314253E-6</v>
      </c>
      <c r="AU4" s="12">
        <v>1.99974331710766E-6</v>
      </c>
      <c r="AV4" s="12">
        <v>1.99974331710766E-6</v>
      </c>
      <c r="AW4" s="12">
        <v>1.99974331710766E-6</v>
      </c>
      <c r="AX4" s="12">
        <v>1.99974331710766E-6</v>
      </c>
      <c r="AY4" s="12">
        <v>1.99974331710766E-6</v>
      </c>
      <c r="AZ4" s="12">
        <v>5.2357773479387997E-6</v>
      </c>
      <c r="BA4" s="12">
        <v>5.2357773479387997E-6</v>
      </c>
      <c r="BB4" s="12">
        <v>5.2357773479387997E-6</v>
      </c>
      <c r="BC4" s="12">
        <v>5.2357773479387997E-6</v>
      </c>
      <c r="BD4" s="12">
        <v>5.2357773479387997E-6</v>
      </c>
      <c r="BE4" s="12">
        <v>5.2060046592197397E-6</v>
      </c>
      <c r="BF4" s="12">
        <v>5.2060046592197397E-6</v>
      </c>
      <c r="BG4" s="12">
        <v>5.2060046592197397E-6</v>
      </c>
      <c r="BH4" s="12">
        <v>5.2060046592197397E-6</v>
      </c>
      <c r="BI4" s="12">
        <v>5.2060046592197397E-6</v>
      </c>
      <c r="BJ4" s="12">
        <v>9.7633854467099105E-6</v>
      </c>
      <c r="BK4" s="12">
        <v>9.7633854467099105E-6</v>
      </c>
      <c r="BL4" s="12">
        <v>9.7633854467099105E-6</v>
      </c>
      <c r="BM4" s="12">
        <v>9.7633854467099105E-6</v>
      </c>
      <c r="BN4" s="12">
        <v>9.7633854467099105E-6</v>
      </c>
      <c r="BO4" s="12">
        <v>3.59089004100188E-6</v>
      </c>
      <c r="BP4" s="12">
        <v>3.59089004100188E-6</v>
      </c>
      <c r="BQ4" s="12">
        <v>3.59089004100188E-6</v>
      </c>
      <c r="BR4" s="12">
        <v>3.59089004100188E-6</v>
      </c>
      <c r="BS4" s="12">
        <v>3.59089004100188E-6</v>
      </c>
      <c r="BT4" s="12">
        <v>9.5028773442945905E-6</v>
      </c>
      <c r="BU4" s="12">
        <v>9.5028773442945905E-6</v>
      </c>
      <c r="BV4" s="12">
        <v>9.5028773442945905E-6</v>
      </c>
      <c r="BW4" s="12">
        <v>9.5028773442945905E-6</v>
      </c>
      <c r="BX4" s="12">
        <v>9.5028773442945905E-6</v>
      </c>
      <c r="BY4" s="12">
        <v>2.5802286000296201E-5</v>
      </c>
      <c r="BZ4" s="12">
        <v>2.5802286000296201E-5</v>
      </c>
      <c r="CA4" s="12">
        <v>2.5802286000296201E-5</v>
      </c>
      <c r="CB4" s="12">
        <v>2.5802286000296201E-5</v>
      </c>
      <c r="CC4" s="12">
        <v>2.5802286000296201E-5</v>
      </c>
      <c r="CD4" s="12">
        <v>5.5300448545210098E-5</v>
      </c>
      <c r="CE4" s="12">
        <v>5.5300448545210098E-5</v>
      </c>
      <c r="CF4" s="12">
        <v>5.5300448545210098E-5</v>
      </c>
      <c r="CG4" s="12">
        <v>5.5300448545210098E-5</v>
      </c>
      <c r="CH4" s="12">
        <v>5.5300448545210098E-5</v>
      </c>
      <c r="CI4" s="12">
        <v>3.39890498953063E-5</v>
      </c>
      <c r="CJ4" s="12">
        <v>3.39890498953063E-5</v>
      </c>
      <c r="CK4" s="12">
        <v>3.39890498953063E-5</v>
      </c>
      <c r="CL4" s="12">
        <v>3.39890498953063E-5</v>
      </c>
      <c r="CM4" s="12">
        <v>3.39890498953063E-5</v>
      </c>
      <c r="CN4" s="12">
        <v>4.0352796294203701E-5</v>
      </c>
      <c r="CO4" s="12">
        <v>4.0352796294203701E-5</v>
      </c>
      <c r="CP4" s="12">
        <v>4.0352796294203701E-5</v>
      </c>
      <c r="CQ4" s="12">
        <v>4.0352796294203701E-5</v>
      </c>
      <c r="CR4" s="12">
        <v>4.0352796294203701E-5</v>
      </c>
      <c r="CS4" s="12">
        <v>4.0352796294203701E-5</v>
      </c>
      <c r="CT4" s="12">
        <v>4.0352796294203701E-5</v>
      </c>
      <c r="CU4" s="12">
        <v>4.0352796294203701E-5</v>
      </c>
      <c r="CV4" s="12">
        <v>4.0352796294203701E-5</v>
      </c>
      <c r="CW4" s="12">
        <v>4.0352796294203701E-5</v>
      </c>
      <c r="CX4" s="12">
        <v>4.0352796294203701E-5</v>
      </c>
    </row>
    <row r="5" spans="1:102" x14ac:dyDescent="0.2">
      <c r="A5" s="1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2">
        <v>3.7021816000241998E-6</v>
      </c>
      <c r="W5" s="12">
        <v>3.7021816000241998E-6</v>
      </c>
      <c r="X5" s="12">
        <v>3.7021816000241998E-6</v>
      </c>
      <c r="Y5" s="12">
        <v>3.7021816000241998E-6</v>
      </c>
      <c r="Z5" s="12">
        <v>3.7021816000241998E-6</v>
      </c>
      <c r="AA5" s="12">
        <v>3.7021816000241998E-6</v>
      </c>
      <c r="AB5" s="12">
        <v>4.1592410568173103E-6</v>
      </c>
      <c r="AC5" s="12">
        <v>4.1592410568173103E-6</v>
      </c>
      <c r="AD5" s="12">
        <v>4.1592410568173103E-6</v>
      </c>
      <c r="AE5" s="12">
        <v>4.1592410568173103E-6</v>
      </c>
      <c r="AF5" s="12">
        <v>4.3813622144152397E-6</v>
      </c>
      <c r="AG5" s="12">
        <v>4.3813622144152397E-6</v>
      </c>
      <c r="AH5" s="12">
        <v>4.3813622144152397E-6</v>
      </c>
      <c r="AI5" s="12">
        <v>4.3813622144152397E-6</v>
      </c>
      <c r="AJ5" s="12">
        <v>4.3813622144152397E-6</v>
      </c>
      <c r="AK5" s="12">
        <v>3.9432259929737203E-6</v>
      </c>
      <c r="AL5" s="12">
        <v>3.9432259929737203E-6</v>
      </c>
      <c r="AM5" s="12">
        <v>3.9432259929737203E-6</v>
      </c>
      <c r="AN5" s="12">
        <v>3.9432259929737203E-6</v>
      </c>
      <c r="AO5" s="12">
        <v>3.9432259929737203E-6</v>
      </c>
      <c r="AP5" s="12">
        <v>3.6440140020396199E-6</v>
      </c>
      <c r="AQ5" s="12">
        <v>3.6440140020396199E-6</v>
      </c>
      <c r="AR5" s="12">
        <v>3.6440140020396199E-6</v>
      </c>
      <c r="AS5" s="12">
        <v>3.6440140020396199E-6</v>
      </c>
      <c r="AT5" s="12">
        <v>3.6440140020396199E-6</v>
      </c>
      <c r="AU5" s="12">
        <v>6.1993966365696504E-6</v>
      </c>
      <c r="AV5" s="12">
        <v>6.1993966365696504E-6</v>
      </c>
      <c r="AW5" s="12">
        <v>6.1993966365696504E-6</v>
      </c>
      <c r="AX5" s="12">
        <v>6.1993966365696504E-6</v>
      </c>
      <c r="AY5" s="12">
        <v>6.1993966365696504E-6</v>
      </c>
      <c r="AZ5">
        <v>1.6632476277746199E-4</v>
      </c>
      <c r="BA5" s="12">
        <v>8.7580930694338801E-6</v>
      </c>
      <c r="BB5" s="12">
        <v>8.7580930694338801E-6</v>
      </c>
      <c r="BC5" s="12">
        <v>8.7580930694338801E-6</v>
      </c>
      <c r="BD5" s="12">
        <v>8.7580930694338801E-6</v>
      </c>
      <c r="BE5" s="12">
        <v>8.7082006888908701E-6</v>
      </c>
      <c r="BF5" s="12">
        <v>8.7082006888908701E-6</v>
      </c>
      <c r="BG5" s="12">
        <v>8.7082006888908701E-6</v>
      </c>
      <c r="BH5" s="12">
        <v>8.7082006888908701E-6</v>
      </c>
      <c r="BI5" s="12">
        <v>8.7082006888908701E-6</v>
      </c>
      <c r="BJ5" s="12">
        <v>1.43674982088985E-5</v>
      </c>
      <c r="BK5" s="12">
        <v>1.43674982088985E-5</v>
      </c>
      <c r="BL5" s="12">
        <v>1.43674982088985E-5</v>
      </c>
      <c r="BM5" s="12">
        <v>1.43674982088985E-5</v>
      </c>
      <c r="BN5" s="12">
        <v>1.43674982088985E-5</v>
      </c>
      <c r="BO5" s="12">
        <v>5.2843279220596301E-6</v>
      </c>
      <c r="BP5" s="12">
        <v>5.2843279220596301E-6</v>
      </c>
      <c r="BQ5" s="12">
        <v>5.2843279220596301E-6</v>
      </c>
      <c r="BR5" s="12">
        <v>5.2843279220596301E-6</v>
      </c>
      <c r="BS5" s="12">
        <v>5.2843279220596301E-6</v>
      </c>
      <c r="BT5" s="12">
        <v>1.16733204133089E-5</v>
      </c>
      <c r="BU5" s="12">
        <v>1.16733204133089E-5</v>
      </c>
      <c r="BV5" s="12">
        <v>1.16733204133089E-5</v>
      </c>
      <c r="BW5" s="12">
        <v>1.16733204133089E-5</v>
      </c>
      <c r="BX5" s="12">
        <v>1.16733204133089E-5</v>
      </c>
      <c r="BY5" s="12">
        <v>3.1696789818183501E-5</v>
      </c>
      <c r="BZ5" s="12">
        <v>3.1696789818183501E-5</v>
      </c>
      <c r="CA5" s="12">
        <v>3.1696789818183501E-5</v>
      </c>
      <c r="CB5" s="12">
        <v>3.1696789818183501E-5</v>
      </c>
      <c r="CC5" s="12">
        <v>3.1696789818183501E-5</v>
      </c>
      <c r="CD5" s="12">
        <v>6.4883053307154706E-5</v>
      </c>
      <c r="CE5" s="12">
        <v>6.4883053307154706E-5</v>
      </c>
      <c r="CF5" s="12">
        <v>6.4883053307154706E-5</v>
      </c>
      <c r="CG5" s="12">
        <v>6.4883053307154706E-5</v>
      </c>
      <c r="CH5" s="12">
        <v>6.4883053307154706E-5</v>
      </c>
      <c r="CI5" s="12">
        <v>3.9880504528091002E-5</v>
      </c>
      <c r="CJ5" s="12">
        <v>3.9880504528091002E-5</v>
      </c>
      <c r="CK5" s="12">
        <v>3.9880504528091002E-5</v>
      </c>
      <c r="CL5" s="12">
        <v>3.9880504528091002E-5</v>
      </c>
      <c r="CM5" s="12">
        <v>3.9880504528091002E-5</v>
      </c>
      <c r="CN5" s="12">
        <v>4.9966405817822898E-5</v>
      </c>
      <c r="CO5" s="12">
        <v>4.9966405817822898E-5</v>
      </c>
      <c r="CP5" s="12">
        <v>4.9966405817822898E-5</v>
      </c>
      <c r="CQ5" s="12">
        <v>4.9966405817822898E-5</v>
      </c>
      <c r="CR5" s="12">
        <v>4.9966405817822898E-5</v>
      </c>
      <c r="CS5" s="12">
        <v>4.9966405817822898E-5</v>
      </c>
      <c r="CT5" s="12">
        <v>4.9966405817822898E-5</v>
      </c>
      <c r="CU5" s="12">
        <v>4.9966405817822898E-5</v>
      </c>
      <c r="CV5" s="12">
        <v>4.9966405817822898E-5</v>
      </c>
      <c r="CW5" s="12">
        <v>4.9966405817822898E-5</v>
      </c>
      <c r="CX5" s="12">
        <v>4.9966405817822898E-5</v>
      </c>
    </row>
    <row r="6" spans="1:102" x14ac:dyDescent="0.2">
      <c r="A6" t="s">
        <v>37</v>
      </c>
      <c r="B6">
        <f>B4+B5</f>
        <v>0</v>
      </c>
      <c r="C6">
        <f t="shared" ref="C6:BN6" si="0">C4+C5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4.6909457337510802E-6</v>
      </c>
      <c r="W6">
        <f t="shared" si="0"/>
        <v>4.6909457337510802E-6</v>
      </c>
      <c r="X6">
        <f t="shared" si="0"/>
        <v>4.6909457337510802E-6</v>
      </c>
      <c r="Y6">
        <f t="shared" si="0"/>
        <v>4.6909457337510802E-6</v>
      </c>
      <c r="Z6">
        <f t="shared" si="0"/>
        <v>4.6909457337510802E-6</v>
      </c>
      <c r="AA6">
        <f t="shared" si="0"/>
        <v>4.6909457337510802E-6</v>
      </c>
      <c r="AB6">
        <f t="shared" si="0"/>
        <v>5.2700748366833103E-6</v>
      </c>
      <c r="AC6">
        <f t="shared" si="0"/>
        <v>5.2700748366833103E-6</v>
      </c>
      <c r="AD6">
        <f t="shared" si="0"/>
        <v>5.2700748366833103E-6</v>
      </c>
      <c r="AE6">
        <f t="shared" si="0"/>
        <v>5.2700748366833103E-6</v>
      </c>
      <c r="AF6">
        <f t="shared" si="0"/>
        <v>6.9292863786476899E-6</v>
      </c>
      <c r="AG6">
        <f t="shared" si="0"/>
        <v>6.9292863786476899E-6</v>
      </c>
      <c r="AH6">
        <f t="shared" si="0"/>
        <v>6.9292863786476899E-6</v>
      </c>
      <c r="AI6">
        <f t="shared" si="0"/>
        <v>6.9292863786476899E-6</v>
      </c>
      <c r="AJ6">
        <f t="shared" si="0"/>
        <v>6.9292863786476899E-6</v>
      </c>
      <c r="AK6">
        <f t="shared" si="0"/>
        <v>6.2363577407829309E-6</v>
      </c>
      <c r="AL6">
        <f t="shared" si="0"/>
        <v>6.2363577407829309E-6</v>
      </c>
      <c r="AM6">
        <f t="shared" si="0"/>
        <v>6.2363577407829309E-6</v>
      </c>
      <c r="AN6">
        <f t="shared" si="0"/>
        <v>6.2363577407829309E-6</v>
      </c>
      <c r="AO6">
        <f t="shared" si="0"/>
        <v>6.2363577407829309E-6</v>
      </c>
      <c r="AP6">
        <f t="shared" si="0"/>
        <v>4.8195374351821499E-6</v>
      </c>
      <c r="AQ6">
        <f t="shared" si="0"/>
        <v>4.8195374351821499E-6</v>
      </c>
      <c r="AR6">
        <f t="shared" si="0"/>
        <v>4.8195374351821499E-6</v>
      </c>
      <c r="AS6">
        <f t="shared" si="0"/>
        <v>4.8195374351821499E-6</v>
      </c>
      <c r="AT6">
        <f t="shared" si="0"/>
        <v>4.8195374351821499E-6</v>
      </c>
      <c r="AU6">
        <f t="shared" si="0"/>
        <v>8.19913995367731E-6</v>
      </c>
      <c r="AV6">
        <f t="shared" si="0"/>
        <v>8.19913995367731E-6</v>
      </c>
      <c r="AW6">
        <f t="shared" si="0"/>
        <v>8.19913995367731E-6</v>
      </c>
      <c r="AX6">
        <f t="shared" si="0"/>
        <v>8.19913995367731E-6</v>
      </c>
      <c r="AY6">
        <f t="shared" si="0"/>
        <v>8.19913995367731E-6</v>
      </c>
      <c r="AZ6">
        <f t="shared" si="0"/>
        <v>1.715605401254008E-4</v>
      </c>
      <c r="BA6">
        <f t="shared" si="0"/>
        <v>1.3993870417372679E-5</v>
      </c>
      <c r="BB6">
        <f t="shared" si="0"/>
        <v>1.3993870417372679E-5</v>
      </c>
      <c r="BC6">
        <f t="shared" si="0"/>
        <v>1.3993870417372679E-5</v>
      </c>
      <c r="BD6">
        <f t="shared" si="0"/>
        <v>1.3993870417372679E-5</v>
      </c>
      <c r="BE6">
        <f t="shared" si="0"/>
        <v>1.3914205348110609E-5</v>
      </c>
      <c r="BF6">
        <f t="shared" si="0"/>
        <v>1.3914205348110609E-5</v>
      </c>
      <c r="BG6">
        <f t="shared" si="0"/>
        <v>1.3914205348110609E-5</v>
      </c>
      <c r="BH6">
        <f t="shared" si="0"/>
        <v>1.3914205348110609E-5</v>
      </c>
      <c r="BI6">
        <f t="shared" si="0"/>
        <v>1.3914205348110609E-5</v>
      </c>
      <c r="BJ6">
        <f t="shared" si="0"/>
        <v>2.413088365560841E-5</v>
      </c>
      <c r="BK6">
        <f t="shared" si="0"/>
        <v>2.413088365560841E-5</v>
      </c>
      <c r="BL6">
        <f t="shared" si="0"/>
        <v>2.413088365560841E-5</v>
      </c>
      <c r="BM6">
        <f t="shared" si="0"/>
        <v>2.413088365560841E-5</v>
      </c>
      <c r="BN6">
        <f t="shared" si="0"/>
        <v>2.413088365560841E-5</v>
      </c>
      <c r="BO6">
        <f t="shared" ref="BO6:DC6" si="1">BO4+BO5</f>
        <v>8.8752179630615101E-6</v>
      </c>
      <c r="BP6">
        <f t="shared" si="1"/>
        <v>8.8752179630615101E-6</v>
      </c>
      <c r="BQ6">
        <f t="shared" si="1"/>
        <v>8.8752179630615101E-6</v>
      </c>
      <c r="BR6">
        <f t="shared" si="1"/>
        <v>8.8752179630615101E-6</v>
      </c>
      <c r="BS6">
        <f t="shared" si="1"/>
        <v>8.8752179630615101E-6</v>
      </c>
      <c r="BT6">
        <f t="shared" si="1"/>
        <v>2.1176197757603491E-5</v>
      </c>
      <c r="BU6">
        <f t="shared" si="1"/>
        <v>2.1176197757603491E-5</v>
      </c>
      <c r="BV6">
        <f t="shared" si="1"/>
        <v>2.1176197757603491E-5</v>
      </c>
      <c r="BW6">
        <f t="shared" si="1"/>
        <v>2.1176197757603491E-5</v>
      </c>
      <c r="BX6">
        <f t="shared" si="1"/>
        <v>2.1176197757603491E-5</v>
      </c>
      <c r="BY6">
        <f t="shared" si="1"/>
        <v>5.7499075818479702E-5</v>
      </c>
      <c r="BZ6">
        <f t="shared" si="1"/>
        <v>5.7499075818479702E-5</v>
      </c>
      <c r="CA6">
        <f t="shared" si="1"/>
        <v>5.7499075818479702E-5</v>
      </c>
      <c r="CB6">
        <f t="shared" si="1"/>
        <v>5.7499075818479702E-5</v>
      </c>
      <c r="CC6">
        <f t="shared" si="1"/>
        <v>5.7499075818479702E-5</v>
      </c>
      <c r="CD6">
        <f t="shared" si="1"/>
        <v>1.2018350185236481E-4</v>
      </c>
      <c r="CE6">
        <f t="shared" si="1"/>
        <v>1.2018350185236481E-4</v>
      </c>
      <c r="CF6">
        <f t="shared" si="1"/>
        <v>1.2018350185236481E-4</v>
      </c>
      <c r="CG6">
        <f t="shared" si="1"/>
        <v>1.2018350185236481E-4</v>
      </c>
      <c r="CH6">
        <f t="shared" si="1"/>
        <v>1.2018350185236481E-4</v>
      </c>
      <c r="CI6">
        <f t="shared" si="1"/>
        <v>7.3869554423397309E-5</v>
      </c>
      <c r="CJ6">
        <f t="shared" si="1"/>
        <v>7.3869554423397309E-5</v>
      </c>
      <c r="CK6">
        <f t="shared" si="1"/>
        <v>7.3869554423397309E-5</v>
      </c>
      <c r="CL6">
        <f t="shared" si="1"/>
        <v>7.3869554423397309E-5</v>
      </c>
      <c r="CM6">
        <f t="shared" si="1"/>
        <v>7.3869554423397309E-5</v>
      </c>
      <c r="CN6">
        <f t="shared" si="1"/>
        <v>9.0319202112026605E-5</v>
      </c>
      <c r="CO6">
        <f t="shared" si="1"/>
        <v>9.0319202112026605E-5</v>
      </c>
      <c r="CP6">
        <f t="shared" si="1"/>
        <v>9.0319202112026605E-5</v>
      </c>
      <c r="CQ6">
        <f t="shared" si="1"/>
        <v>9.0319202112026605E-5</v>
      </c>
      <c r="CR6">
        <f t="shared" si="1"/>
        <v>9.0319202112026605E-5</v>
      </c>
      <c r="CS6">
        <f t="shared" si="1"/>
        <v>9.0319202112026605E-5</v>
      </c>
      <c r="CT6">
        <f t="shared" si="1"/>
        <v>9.0319202112026605E-5</v>
      </c>
      <c r="CU6">
        <f t="shared" si="1"/>
        <v>9.0319202112026605E-5</v>
      </c>
      <c r="CV6">
        <f t="shared" si="1"/>
        <v>9.0319202112026605E-5</v>
      </c>
      <c r="CW6">
        <f t="shared" si="1"/>
        <v>9.0319202112026605E-5</v>
      </c>
      <c r="CX6">
        <f t="shared" si="1"/>
        <v>9.0319202112026605E-5</v>
      </c>
    </row>
    <row r="9" spans="1:102" x14ac:dyDescent="0.2">
      <c r="A9" t="s">
        <v>34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  <c r="BO9">
        <v>65</v>
      </c>
      <c r="BP9">
        <v>66</v>
      </c>
      <c r="BQ9">
        <v>67</v>
      </c>
      <c r="BR9">
        <v>68</v>
      </c>
      <c r="BS9">
        <v>69</v>
      </c>
      <c r="BT9">
        <v>70</v>
      </c>
      <c r="BU9">
        <v>71</v>
      </c>
      <c r="BV9">
        <v>72</v>
      </c>
      <c r="BW9">
        <v>73</v>
      </c>
      <c r="BX9">
        <v>74</v>
      </c>
      <c r="BY9">
        <v>75</v>
      </c>
      <c r="BZ9">
        <v>76</v>
      </c>
      <c r="CA9">
        <v>77</v>
      </c>
      <c r="CB9">
        <v>78</v>
      </c>
      <c r="CC9">
        <v>79</v>
      </c>
      <c r="CD9">
        <v>80</v>
      </c>
      <c r="CE9">
        <v>81</v>
      </c>
      <c r="CF9">
        <v>82</v>
      </c>
      <c r="CG9">
        <v>83</v>
      </c>
      <c r="CH9">
        <v>84</v>
      </c>
      <c r="CI9">
        <v>85</v>
      </c>
      <c r="CJ9">
        <v>86</v>
      </c>
      <c r="CK9">
        <v>87</v>
      </c>
      <c r="CL9">
        <v>88</v>
      </c>
      <c r="CM9">
        <v>89</v>
      </c>
      <c r="CN9">
        <v>90</v>
      </c>
      <c r="CO9">
        <v>91</v>
      </c>
      <c r="CP9">
        <v>92</v>
      </c>
      <c r="CQ9">
        <v>93</v>
      </c>
      <c r="CR9">
        <v>94</v>
      </c>
      <c r="CS9">
        <v>95</v>
      </c>
      <c r="CT9">
        <v>96</v>
      </c>
      <c r="CU9">
        <v>97</v>
      </c>
      <c r="CV9">
        <v>98</v>
      </c>
      <c r="CW9">
        <v>99</v>
      </c>
      <c r="CX9">
        <v>100</v>
      </c>
    </row>
    <row r="10" spans="1:102" x14ac:dyDescent="0.2">
      <c r="A10" t="s">
        <v>32</v>
      </c>
      <c r="B10" s="13">
        <v>14.7</v>
      </c>
      <c r="C10" s="13">
        <v>14.7</v>
      </c>
      <c r="D10" s="13">
        <v>14.7</v>
      </c>
      <c r="E10" s="13">
        <v>14.7</v>
      </c>
      <c r="F10" s="13">
        <v>14.7</v>
      </c>
      <c r="G10" s="13">
        <v>14.7</v>
      </c>
      <c r="H10" s="13">
        <v>14.7</v>
      </c>
      <c r="I10" s="13">
        <v>14.7</v>
      </c>
      <c r="J10" s="13">
        <v>14.7</v>
      </c>
      <c r="K10" s="13">
        <v>14.7</v>
      </c>
      <c r="L10" s="13">
        <v>15.3</v>
      </c>
      <c r="M10" s="13">
        <v>15.3</v>
      </c>
      <c r="N10" s="13">
        <v>15.3</v>
      </c>
      <c r="O10" s="13">
        <v>15.3</v>
      </c>
      <c r="P10" s="13">
        <v>15.3</v>
      </c>
      <c r="Q10" s="13">
        <v>15.3</v>
      </c>
      <c r="R10" s="13">
        <v>15.3</v>
      </c>
      <c r="S10" s="13">
        <v>15.3</v>
      </c>
      <c r="T10" s="13">
        <v>15.3</v>
      </c>
      <c r="U10" s="13">
        <v>15.3</v>
      </c>
      <c r="V10" s="13">
        <v>16.100000000000001</v>
      </c>
      <c r="W10" s="13">
        <v>16.100000000000001</v>
      </c>
      <c r="X10" s="13">
        <v>16.100000000000001</v>
      </c>
      <c r="Y10" s="13">
        <v>16.100000000000001</v>
      </c>
      <c r="Z10" s="13">
        <v>16.100000000000001</v>
      </c>
      <c r="AA10" s="13">
        <v>16.100000000000001</v>
      </c>
      <c r="AB10" s="13">
        <v>16.100000000000001</v>
      </c>
      <c r="AC10" s="13">
        <v>16.100000000000001</v>
      </c>
      <c r="AD10" s="13">
        <v>16.100000000000001</v>
      </c>
      <c r="AE10" s="13">
        <v>16.100000000000001</v>
      </c>
      <c r="AF10" s="13">
        <v>15.8</v>
      </c>
      <c r="AG10" s="13">
        <v>15.8</v>
      </c>
      <c r="AH10" s="13">
        <v>15.8</v>
      </c>
      <c r="AI10" s="13">
        <v>15.8</v>
      </c>
      <c r="AJ10" s="13">
        <v>15.8</v>
      </c>
      <c r="AK10" s="13">
        <v>15.8</v>
      </c>
      <c r="AL10" s="13">
        <v>15.8</v>
      </c>
      <c r="AM10" s="13">
        <v>15.8</v>
      </c>
      <c r="AN10" s="13">
        <v>15.8</v>
      </c>
      <c r="AO10" s="13">
        <v>15.8</v>
      </c>
      <c r="AP10" s="13">
        <v>13.8</v>
      </c>
      <c r="AQ10" s="13">
        <v>13.8</v>
      </c>
      <c r="AR10" s="13">
        <v>13.8</v>
      </c>
      <c r="AS10" s="13">
        <v>13.8</v>
      </c>
      <c r="AT10" s="13">
        <v>13.8</v>
      </c>
      <c r="AU10" s="13">
        <v>13.8</v>
      </c>
      <c r="AV10" s="13">
        <v>13.8</v>
      </c>
      <c r="AW10" s="13">
        <v>13.8</v>
      </c>
      <c r="AX10" s="13">
        <v>13.8</v>
      </c>
      <c r="AY10" s="13">
        <v>13.8</v>
      </c>
      <c r="AZ10" s="13">
        <v>10.3</v>
      </c>
      <c r="BA10" s="13">
        <v>10.3</v>
      </c>
      <c r="BB10" s="13">
        <v>10.3</v>
      </c>
      <c r="BC10" s="13">
        <v>10.3</v>
      </c>
      <c r="BD10" s="13">
        <v>10.3</v>
      </c>
      <c r="BE10" s="13">
        <v>10.3</v>
      </c>
      <c r="BF10" s="13">
        <v>10.3</v>
      </c>
      <c r="BG10" s="13">
        <v>10.3</v>
      </c>
      <c r="BH10" s="13">
        <v>10.3</v>
      </c>
      <c r="BI10" s="13">
        <v>10.3</v>
      </c>
      <c r="BJ10" s="13">
        <v>6.7</v>
      </c>
      <c r="BK10" s="13">
        <v>6.7</v>
      </c>
      <c r="BL10" s="13">
        <v>6.7</v>
      </c>
      <c r="BM10" s="13">
        <v>6.7</v>
      </c>
      <c r="BN10" s="13">
        <v>6.7</v>
      </c>
      <c r="BO10" s="13">
        <v>6.7</v>
      </c>
      <c r="BP10" s="13">
        <v>6.7</v>
      </c>
      <c r="BQ10" s="13">
        <v>6.7</v>
      </c>
      <c r="BR10" s="13">
        <v>6.7</v>
      </c>
      <c r="BS10" s="13">
        <v>6.7</v>
      </c>
      <c r="BT10" s="13">
        <v>3.7</v>
      </c>
      <c r="BU10" s="13">
        <v>3.7</v>
      </c>
      <c r="BV10" s="13">
        <v>3.7</v>
      </c>
      <c r="BW10" s="13">
        <v>3.7</v>
      </c>
      <c r="BX10" s="13">
        <v>3.7</v>
      </c>
      <c r="BY10" s="13">
        <v>3.7</v>
      </c>
      <c r="BZ10" s="13">
        <v>3.7</v>
      </c>
      <c r="CA10" s="13">
        <v>3.7</v>
      </c>
      <c r="CB10" s="13">
        <v>3.7</v>
      </c>
      <c r="CC10" s="13">
        <v>3.7</v>
      </c>
      <c r="CD10" s="13">
        <v>1.5</v>
      </c>
      <c r="CE10" s="13">
        <v>1.5</v>
      </c>
      <c r="CF10" s="13">
        <v>1.5</v>
      </c>
      <c r="CG10" s="13">
        <v>1.5</v>
      </c>
      <c r="CH10" s="13">
        <v>1.5</v>
      </c>
      <c r="CI10" s="13">
        <v>1.5</v>
      </c>
      <c r="CJ10" s="13">
        <v>1.5</v>
      </c>
      <c r="CK10" s="13">
        <v>1.5</v>
      </c>
      <c r="CL10" s="13">
        <v>1.5</v>
      </c>
      <c r="CM10" s="13">
        <v>1.5</v>
      </c>
      <c r="CN10" s="13">
        <v>1.5</v>
      </c>
      <c r="CO10" s="13">
        <v>1.5</v>
      </c>
      <c r="CP10" s="13">
        <v>1.5</v>
      </c>
      <c r="CQ10" s="13">
        <v>1.5</v>
      </c>
      <c r="CR10" s="13">
        <v>1.5</v>
      </c>
      <c r="CS10" s="13">
        <v>1.5</v>
      </c>
      <c r="CT10" s="13">
        <v>1.5</v>
      </c>
      <c r="CU10" s="13">
        <v>1.5</v>
      </c>
      <c r="CV10" s="13">
        <v>1.5</v>
      </c>
      <c r="CW10" s="13">
        <v>1.5</v>
      </c>
      <c r="CX10" s="13">
        <v>1.5</v>
      </c>
    </row>
    <row r="13" spans="1:102" x14ac:dyDescent="0.2">
      <c r="A13" t="s">
        <v>33</v>
      </c>
      <c r="B13">
        <f>B6*B10</f>
        <v>0</v>
      </c>
      <c r="C13">
        <f t="shared" ref="C13:BN13" si="2">C6*C10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7.5524226313392401E-5</v>
      </c>
      <c r="W13">
        <f t="shared" si="2"/>
        <v>7.5524226313392401E-5</v>
      </c>
      <c r="X13">
        <f t="shared" si="2"/>
        <v>7.5524226313392401E-5</v>
      </c>
      <c r="Y13">
        <f t="shared" si="2"/>
        <v>7.5524226313392401E-5</v>
      </c>
      <c r="Z13">
        <f t="shared" si="2"/>
        <v>7.5524226313392401E-5</v>
      </c>
      <c r="AA13">
        <f t="shared" si="2"/>
        <v>7.5524226313392401E-5</v>
      </c>
      <c r="AB13">
        <f t="shared" si="2"/>
        <v>8.4848204870601303E-5</v>
      </c>
      <c r="AC13">
        <f t="shared" si="2"/>
        <v>8.4848204870601303E-5</v>
      </c>
      <c r="AD13">
        <f t="shared" si="2"/>
        <v>8.4848204870601303E-5</v>
      </c>
      <c r="AE13">
        <f t="shared" si="2"/>
        <v>8.4848204870601303E-5</v>
      </c>
      <c r="AF13">
        <f t="shared" si="2"/>
        <v>1.0948272478263351E-4</v>
      </c>
      <c r="AG13">
        <f t="shared" si="2"/>
        <v>1.0948272478263351E-4</v>
      </c>
      <c r="AH13">
        <f t="shared" si="2"/>
        <v>1.0948272478263351E-4</v>
      </c>
      <c r="AI13">
        <f t="shared" si="2"/>
        <v>1.0948272478263351E-4</v>
      </c>
      <c r="AJ13">
        <f t="shared" si="2"/>
        <v>1.0948272478263351E-4</v>
      </c>
      <c r="AK13">
        <f t="shared" si="2"/>
        <v>9.8534452304370311E-5</v>
      </c>
      <c r="AL13">
        <f t="shared" si="2"/>
        <v>9.8534452304370311E-5</v>
      </c>
      <c r="AM13">
        <f t="shared" si="2"/>
        <v>9.8534452304370311E-5</v>
      </c>
      <c r="AN13">
        <f t="shared" si="2"/>
        <v>9.8534452304370311E-5</v>
      </c>
      <c r="AO13">
        <f t="shared" si="2"/>
        <v>9.8534452304370311E-5</v>
      </c>
      <c r="AP13">
        <f t="shared" si="2"/>
        <v>6.6509616605513674E-5</v>
      </c>
      <c r="AQ13">
        <f t="shared" si="2"/>
        <v>6.6509616605513674E-5</v>
      </c>
      <c r="AR13">
        <f t="shared" si="2"/>
        <v>6.6509616605513674E-5</v>
      </c>
      <c r="AS13">
        <f t="shared" si="2"/>
        <v>6.6509616605513674E-5</v>
      </c>
      <c r="AT13">
        <f t="shared" si="2"/>
        <v>6.6509616605513674E-5</v>
      </c>
      <c r="AU13">
        <f t="shared" si="2"/>
        <v>1.1314813136074689E-4</v>
      </c>
      <c r="AV13">
        <f t="shared" si="2"/>
        <v>1.1314813136074689E-4</v>
      </c>
      <c r="AW13">
        <f t="shared" si="2"/>
        <v>1.1314813136074689E-4</v>
      </c>
      <c r="AX13">
        <f t="shared" si="2"/>
        <v>1.1314813136074689E-4</v>
      </c>
      <c r="AY13">
        <f t="shared" si="2"/>
        <v>1.1314813136074689E-4</v>
      </c>
      <c r="AZ13">
        <f t="shared" si="2"/>
        <v>1.7670735632916285E-3</v>
      </c>
      <c r="BA13">
        <f t="shared" si="2"/>
        <v>1.441368652989386E-4</v>
      </c>
      <c r="BB13">
        <f t="shared" si="2"/>
        <v>1.441368652989386E-4</v>
      </c>
      <c r="BC13">
        <f t="shared" si="2"/>
        <v>1.441368652989386E-4</v>
      </c>
      <c r="BD13">
        <f t="shared" si="2"/>
        <v>1.441368652989386E-4</v>
      </c>
      <c r="BE13">
        <f t="shared" si="2"/>
        <v>1.4331631508553928E-4</v>
      </c>
      <c r="BF13">
        <f t="shared" si="2"/>
        <v>1.4331631508553928E-4</v>
      </c>
      <c r="BG13">
        <f t="shared" si="2"/>
        <v>1.4331631508553928E-4</v>
      </c>
      <c r="BH13">
        <f t="shared" si="2"/>
        <v>1.4331631508553928E-4</v>
      </c>
      <c r="BI13">
        <f t="shared" si="2"/>
        <v>1.4331631508553928E-4</v>
      </c>
      <c r="BJ13">
        <f t="shared" si="2"/>
        <v>1.6167692049257634E-4</v>
      </c>
      <c r="BK13">
        <f t="shared" si="2"/>
        <v>1.6167692049257634E-4</v>
      </c>
      <c r="BL13">
        <f t="shared" si="2"/>
        <v>1.6167692049257634E-4</v>
      </c>
      <c r="BM13">
        <f t="shared" si="2"/>
        <v>1.6167692049257634E-4</v>
      </c>
      <c r="BN13">
        <f t="shared" si="2"/>
        <v>1.6167692049257634E-4</v>
      </c>
      <c r="BO13">
        <f t="shared" ref="BO13:CU13" si="3">BO6*BO10</f>
        <v>5.9463960352512117E-5</v>
      </c>
      <c r="BP13">
        <f t="shared" si="3"/>
        <v>5.9463960352512117E-5</v>
      </c>
      <c r="BQ13">
        <f t="shared" si="3"/>
        <v>5.9463960352512117E-5</v>
      </c>
      <c r="BR13">
        <f t="shared" si="3"/>
        <v>5.9463960352512117E-5</v>
      </c>
      <c r="BS13">
        <f t="shared" si="3"/>
        <v>5.9463960352512117E-5</v>
      </c>
      <c r="BT13">
        <f t="shared" si="3"/>
        <v>7.8351931703132921E-5</v>
      </c>
      <c r="BU13">
        <f t="shared" si="3"/>
        <v>7.8351931703132921E-5</v>
      </c>
      <c r="BV13">
        <f t="shared" si="3"/>
        <v>7.8351931703132921E-5</v>
      </c>
      <c r="BW13">
        <f t="shared" si="3"/>
        <v>7.8351931703132921E-5</v>
      </c>
      <c r="BX13">
        <f t="shared" si="3"/>
        <v>7.8351931703132921E-5</v>
      </c>
      <c r="BY13">
        <f t="shared" si="3"/>
        <v>2.127465805283749E-4</v>
      </c>
      <c r="BZ13">
        <f t="shared" si="3"/>
        <v>2.127465805283749E-4</v>
      </c>
      <c r="CA13">
        <f t="shared" si="3"/>
        <v>2.127465805283749E-4</v>
      </c>
      <c r="CB13">
        <f t="shared" si="3"/>
        <v>2.127465805283749E-4</v>
      </c>
      <c r="CC13">
        <f t="shared" si="3"/>
        <v>2.127465805283749E-4</v>
      </c>
      <c r="CD13">
        <f t="shared" si="3"/>
        <v>1.802752527785472E-4</v>
      </c>
      <c r="CE13">
        <f t="shared" si="3"/>
        <v>1.802752527785472E-4</v>
      </c>
      <c r="CF13">
        <f t="shared" si="3"/>
        <v>1.802752527785472E-4</v>
      </c>
      <c r="CG13">
        <f t="shared" si="3"/>
        <v>1.802752527785472E-4</v>
      </c>
      <c r="CH13">
        <f t="shared" si="3"/>
        <v>1.802752527785472E-4</v>
      </c>
      <c r="CI13">
        <f t="shared" si="3"/>
        <v>1.1080433163509596E-4</v>
      </c>
      <c r="CJ13">
        <f t="shared" si="3"/>
        <v>1.1080433163509596E-4</v>
      </c>
      <c r="CK13">
        <f t="shared" si="3"/>
        <v>1.1080433163509596E-4</v>
      </c>
      <c r="CL13">
        <f t="shared" si="3"/>
        <v>1.1080433163509596E-4</v>
      </c>
      <c r="CM13">
        <f t="shared" si="3"/>
        <v>1.1080433163509596E-4</v>
      </c>
      <c r="CN13">
        <f t="shared" si="3"/>
        <v>1.3547880316803991E-4</v>
      </c>
      <c r="CO13">
        <f t="shared" si="3"/>
        <v>1.3547880316803991E-4</v>
      </c>
      <c r="CP13">
        <f t="shared" si="3"/>
        <v>1.3547880316803991E-4</v>
      </c>
      <c r="CQ13">
        <f t="shared" si="3"/>
        <v>1.3547880316803991E-4</v>
      </c>
      <c r="CR13">
        <f t="shared" si="3"/>
        <v>1.3547880316803991E-4</v>
      </c>
      <c r="CS13">
        <f t="shared" si="3"/>
        <v>1.3547880316803991E-4</v>
      </c>
      <c r="CT13">
        <f t="shared" si="3"/>
        <v>1.3547880316803991E-4</v>
      </c>
      <c r="CU13">
        <f t="shared" si="3"/>
        <v>1.3547880316803991E-4</v>
      </c>
      <c r="CV13">
        <f>CV6*CV10</f>
        <v>1.3547880316803991E-4</v>
      </c>
      <c r="CW13">
        <f t="shared" ref="CW13:CX13" si="4">CW6*CW10</f>
        <v>1.3547880316803991E-4</v>
      </c>
      <c r="CX13">
        <f t="shared" si="4"/>
        <v>1.3547880316803991E-4</v>
      </c>
    </row>
    <row r="14" spans="1:102" ht="52" thickBot="1" x14ac:dyDescent="0.25">
      <c r="B14" s="4" t="s">
        <v>14</v>
      </c>
      <c r="C14" s="4" t="s">
        <v>15</v>
      </c>
    </row>
    <row r="15" spans="1:102" x14ac:dyDescent="0.2">
      <c r="A15" t="s">
        <v>38</v>
      </c>
      <c r="B15">
        <f>SUM(B13:CX13)</f>
        <v>1.1297977124843801E-2</v>
      </c>
      <c r="C15">
        <v>1.1297977124843799E-2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2031-EE53-8B49-B6E9-68D8D6E09B86}">
  <dimension ref="A2:CX15"/>
  <sheetViews>
    <sheetView workbookViewId="0">
      <selection activeCell="I17" sqref="I17"/>
    </sheetView>
  </sheetViews>
  <sheetFormatPr baseColWidth="10" defaultRowHeight="16" x14ac:dyDescent="0.2"/>
  <sheetData>
    <row r="2" spans="1:102" x14ac:dyDescent="0.2">
      <c r="B2" t="s">
        <v>31</v>
      </c>
      <c r="E2" t="s">
        <v>39</v>
      </c>
    </row>
    <row r="3" spans="1:102" x14ac:dyDescent="0.2">
      <c r="A3" s="11" t="s">
        <v>34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  <c r="CX3">
        <v>100</v>
      </c>
    </row>
    <row r="4" spans="1:102" x14ac:dyDescent="0.2">
      <c r="A4" s="11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2">
        <v>9.3175009115342999E-7</v>
      </c>
      <c r="W4" s="12">
        <v>9.3175009115342999E-7</v>
      </c>
      <c r="X4" s="12">
        <v>9.3175009115342999E-7</v>
      </c>
      <c r="Y4" s="12">
        <v>9.3175009115342999E-7</v>
      </c>
      <c r="Z4" s="12">
        <v>9.3175009115342999E-7</v>
      </c>
      <c r="AA4" s="12">
        <v>9.3175009115342999E-7</v>
      </c>
      <c r="AB4" s="12">
        <v>1.0467809666044701E-6</v>
      </c>
      <c r="AC4" s="12">
        <v>1.0467809666044701E-6</v>
      </c>
      <c r="AD4" s="12">
        <v>1.0467809666044701E-6</v>
      </c>
      <c r="AE4" s="12">
        <v>1.0467809666044701E-6</v>
      </c>
      <c r="AF4" s="12">
        <v>2.4311687754328601E-6</v>
      </c>
      <c r="AG4" s="12">
        <v>2.4311687754328601E-6</v>
      </c>
      <c r="AH4" s="12">
        <v>2.4311687754328601E-6</v>
      </c>
      <c r="AI4" s="12">
        <v>2.4311687754328601E-6</v>
      </c>
      <c r="AJ4" s="12">
        <v>2.4311687754328601E-6</v>
      </c>
      <c r="AK4" s="12">
        <v>2.1880518978895698E-6</v>
      </c>
      <c r="AL4" s="12">
        <v>2.1880518978895698E-6</v>
      </c>
      <c r="AM4" s="12">
        <v>2.1880518978895698E-6</v>
      </c>
      <c r="AN4" s="12">
        <v>2.1880518978895698E-6</v>
      </c>
      <c r="AO4" s="12">
        <v>2.1880518978895698E-6</v>
      </c>
      <c r="AP4" s="12">
        <v>1.12588490302229E-6</v>
      </c>
      <c r="AQ4" s="12">
        <v>1.12588490302229E-6</v>
      </c>
      <c r="AR4" s="12">
        <v>1.12588490302229E-6</v>
      </c>
      <c r="AS4" s="12">
        <v>1.12588490302229E-6</v>
      </c>
      <c r="AT4" s="12">
        <v>1.12588490302229E-6</v>
      </c>
      <c r="AU4" s="12">
        <v>1.8963090198222199E-6</v>
      </c>
      <c r="AV4" s="12">
        <v>1.8963090198222199E-6</v>
      </c>
      <c r="AW4" s="12">
        <v>1.8963090198222199E-6</v>
      </c>
      <c r="AX4" s="12">
        <v>1.8963090198222199E-6</v>
      </c>
      <c r="AY4" s="12">
        <v>1.8963090198222199E-6</v>
      </c>
      <c r="AZ4" s="12">
        <v>4.9710968823007298E-6</v>
      </c>
      <c r="BA4" s="12">
        <v>4.9710968823007298E-6</v>
      </c>
      <c r="BB4" s="12">
        <v>4.9710968823007298E-6</v>
      </c>
      <c r="BC4" s="12">
        <v>4.9710968823007298E-6</v>
      </c>
      <c r="BD4" s="12">
        <v>4.9710968823007298E-6</v>
      </c>
      <c r="BE4" s="12">
        <v>4.9503746015071404E-6</v>
      </c>
      <c r="BF4" s="12">
        <v>4.9503746015071404E-6</v>
      </c>
      <c r="BG4" s="12">
        <v>4.9503746015071404E-6</v>
      </c>
      <c r="BH4" s="12">
        <v>4.9503746015071404E-6</v>
      </c>
      <c r="BI4" s="12">
        <v>4.9503746015071404E-6</v>
      </c>
      <c r="BJ4" s="12">
        <v>9.3266241327407494E-6</v>
      </c>
      <c r="BK4" s="12">
        <v>9.3266241327407494E-6</v>
      </c>
      <c r="BL4" s="12">
        <v>9.3266241327407494E-6</v>
      </c>
      <c r="BM4" s="12">
        <v>9.3266241327407494E-6</v>
      </c>
      <c r="BN4" s="12">
        <v>9.3266241327407494E-6</v>
      </c>
      <c r="BO4" s="12">
        <v>3.6343829613661599E-6</v>
      </c>
      <c r="BP4" s="12">
        <v>3.6343829613661599E-6</v>
      </c>
      <c r="BQ4" s="12">
        <v>3.6343829613661599E-6</v>
      </c>
      <c r="BR4" s="12">
        <v>3.6343829613661599E-6</v>
      </c>
      <c r="BS4" s="12">
        <v>3.6343829613661599E-6</v>
      </c>
      <c r="BT4" s="12">
        <v>9.6297685213773305E-6</v>
      </c>
      <c r="BU4" s="12">
        <v>9.6297685213773305E-6</v>
      </c>
      <c r="BV4" s="12">
        <v>9.6297685213773305E-6</v>
      </c>
      <c r="BW4" s="12">
        <v>9.6297685213773305E-6</v>
      </c>
      <c r="BX4" s="12">
        <v>9.6297685213773305E-6</v>
      </c>
      <c r="BY4" s="12">
        <v>2.56633208612235E-5</v>
      </c>
      <c r="BZ4" s="12">
        <v>2.56633208612235E-5</v>
      </c>
      <c r="CA4" s="12">
        <v>2.56633208612235E-5</v>
      </c>
      <c r="CB4" s="12">
        <v>2.56633208612235E-5</v>
      </c>
      <c r="CC4" s="12">
        <v>2.56633208612235E-5</v>
      </c>
      <c r="CD4" s="12">
        <v>5.4414583264919203E-5</v>
      </c>
      <c r="CE4" s="12">
        <v>5.4414583264919203E-5</v>
      </c>
      <c r="CF4" s="12">
        <v>5.4414583264919203E-5</v>
      </c>
      <c r="CG4" s="12">
        <v>5.4414583264919203E-5</v>
      </c>
      <c r="CH4" s="12">
        <v>5.4414583264919203E-5</v>
      </c>
      <c r="CI4" s="12">
        <v>3.3743920190983299E-5</v>
      </c>
      <c r="CJ4" s="12">
        <v>3.3743920190983299E-5</v>
      </c>
      <c r="CK4" s="12">
        <v>3.3743920190983299E-5</v>
      </c>
      <c r="CL4" s="12">
        <v>3.3743920190983299E-5</v>
      </c>
      <c r="CM4" s="12">
        <v>3.3743920190983299E-5</v>
      </c>
      <c r="CN4" s="12">
        <v>3.93732017810086E-5</v>
      </c>
      <c r="CO4" s="12">
        <v>3.93732017810086E-5</v>
      </c>
      <c r="CP4" s="12">
        <v>3.93732017810086E-5</v>
      </c>
      <c r="CQ4" s="12">
        <v>3.93732017810086E-5</v>
      </c>
      <c r="CR4" s="12">
        <v>3.93732017810086E-5</v>
      </c>
      <c r="CS4" s="12">
        <v>3.93732017810086E-5</v>
      </c>
      <c r="CT4" s="12">
        <v>3.93732017810086E-5</v>
      </c>
      <c r="CU4" s="12">
        <v>3.93732017810086E-5</v>
      </c>
      <c r="CV4" s="12">
        <v>3.93732017810086E-5</v>
      </c>
      <c r="CW4" s="12">
        <v>3.93732017810086E-5</v>
      </c>
      <c r="CX4" s="12">
        <v>3.93732017810086E-5</v>
      </c>
    </row>
    <row r="5" spans="1:102" x14ac:dyDescent="0.2">
      <c r="A5" s="11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2">
        <v>3.5220812663031498E-6</v>
      </c>
      <c r="W5" s="12">
        <v>3.5220812663031498E-6</v>
      </c>
      <c r="X5" s="12">
        <v>3.5220812663031498E-6</v>
      </c>
      <c r="Y5" s="12">
        <v>3.5220812663031498E-6</v>
      </c>
      <c r="Z5" s="12">
        <v>3.5220812663031498E-6</v>
      </c>
      <c r="AA5" s="12">
        <v>3.5220812663031498E-6</v>
      </c>
      <c r="AB5" s="12">
        <v>3.9569061139949001E-6</v>
      </c>
      <c r="AC5" s="12">
        <v>3.9569061139949001E-6</v>
      </c>
      <c r="AD5" s="12">
        <v>3.9569061139949001E-6</v>
      </c>
      <c r="AE5" s="12">
        <v>3.9569061139949001E-6</v>
      </c>
      <c r="AF5" s="12">
        <v>4.2043120308792697E-6</v>
      </c>
      <c r="AG5" s="12">
        <v>4.2043120308792697E-6</v>
      </c>
      <c r="AH5" s="12">
        <v>4.2043120308792697E-6</v>
      </c>
      <c r="AI5" s="12">
        <v>4.2043120308792697E-6</v>
      </c>
      <c r="AJ5" s="12">
        <v>4.2043120308792697E-6</v>
      </c>
      <c r="AK5" s="12">
        <v>3.78388082779134E-6</v>
      </c>
      <c r="AL5" s="12">
        <v>3.78388082779134E-6</v>
      </c>
      <c r="AM5" s="12">
        <v>3.78388082779134E-6</v>
      </c>
      <c r="AN5" s="12">
        <v>3.78388082779134E-6</v>
      </c>
      <c r="AO5" s="12">
        <v>3.78388082779134E-6</v>
      </c>
      <c r="AP5" s="12">
        <v>3.5203501859247701E-6</v>
      </c>
      <c r="AQ5" s="12">
        <v>3.5203501859247701E-6</v>
      </c>
      <c r="AR5" s="12">
        <v>3.5203501859247701E-6</v>
      </c>
      <c r="AS5" s="12">
        <v>3.5203501859247701E-6</v>
      </c>
      <c r="AT5" s="12">
        <v>3.5203501859247701E-6</v>
      </c>
      <c r="AU5" s="12">
        <v>5.9296483130596E-6</v>
      </c>
      <c r="AV5" s="12">
        <v>5.9296483130596E-6</v>
      </c>
      <c r="AW5" s="12">
        <v>5.9296483130596E-6</v>
      </c>
      <c r="AX5" s="12">
        <v>5.9296483130596E-6</v>
      </c>
      <c r="AY5" s="12">
        <v>5.9296483130596E-6</v>
      </c>
      <c r="AZ5">
        <v>1.16829918814164E-4</v>
      </c>
      <c r="BA5" s="12">
        <v>8.3895991724194508E-6</v>
      </c>
      <c r="BB5" s="12">
        <v>8.3895991724194508E-6</v>
      </c>
      <c r="BC5" s="12">
        <v>8.3895991724194508E-6</v>
      </c>
      <c r="BD5" s="12">
        <v>8.3895991724194508E-6</v>
      </c>
      <c r="BE5" s="12">
        <v>8.3545338613631503E-6</v>
      </c>
      <c r="BF5" s="12">
        <v>8.3545338613631503E-6</v>
      </c>
      <c r="BG5" s="12">
        <v>8.3545338613631503E-6</v>
      </c>
      <c r="BH5" s="12">
        <v>8.3545338613631503E-6</v>
      </c>
      <c r="BI5" s="12">
        <v>8.3545338613631503E-6</v>
      </c>
      <c r="BJ5" s="12">
        <v>1.384114628918E-5</v>
      </c>
      <c r="BK5" s="12">
        <v>1.384114628918E-5</v>
      </c>
      <c r="BL5" s="12">
        <v>1.384114628918E-5</v>
      </c>
      <c r="BM5" s="12">
        <v>1.384114628918E-5</v>
      </c>
      <c r="BN5" s="12">
        <v>1.384114628918E-5</v>
      </c>
      <c r="BO5" s="12">
        <v>5.3936879269959203E-6</v>
      </c>
      <c r="BP5" s="12">
        <v>5.3936879269959203E-6</v>
      </c>
      <c r="BQ5" s="12">
        <v>5.3936879269959203E-6</v>
      </c>
      <c r="BR5" s="12">
        <v>5.3936879269959203E-6</v>
      </c>
      <c r="BS5" s="12">
        <v>5.3936879269959203E-6</v>
      </c>
      <c r="BT5" s="12">
        <v>1.19152414390057E-5</v>
      </c>
      <c r="BU5" s="12">
        <v>1.19152414390057E-5</v>
      </c>
      <c r="BV5" s="12">
        <v>1.19152414390057E-5</v>
      </c>
      <c r="BW5" s="12">
        <v>1.19152414390057E-5</v>
      </c>
      <c r="BX5" s="12">
        <v>1.19152414390057E-5</v>
      </c>
      <c r="BY5" s="12">
        <v>3.1755554997267602E-5</v>
      </c>
      <c r="BZ5" s="12">
        <v>3.1755554997267602E-5</v>
      </c>
      <c r="CA5" s="12">
        <v>3.1755554997267602E-5</v>
      </c>
      <c r="CB5" s="12">
        <v>3.1755554997267602E-5</v>
      </c>
      <c r="CC5" s="12">
        <v>3.1755554997267602E-5</v>
      </c>
      <c r="CD5" s="12">
        <v>6.4148951026466003E-5</v>
      </c>
      <c r="CE5" s="12">
        <v>6.4148951026466003E-5</v>
      </c>
      <c r="CF5" s="12">
        <v>6.4148951026466003E-5</v>
      </c>
      <c r="CG5" s="12">
        <v>6.4148951026466003E-5</v>
      </c>
      <c r="CH5" s="12">
        <v>6.4148951026466003E-5</v>
      </c>
      <c r="CI5" s="12">
        <v>3.9782354141840798E-5</v>
      </c>
      <c r="CJ5" s="12">
        <v>3.9782354141840798E-5</v>
      </c>
      <c r="CK5" s="12">
        <v>3.9782354141840798E-5</v>
      </c>
      <c r="CL5" s="12">
        <v>3.9782354141840798E-5</v>
      </c>
      <c r="CM5" s="12">
        <v>3.9782354141840798E-5</v>
      </c>
      <c r="CN5" s="12">
        <v>4.8650003669012797E-5</v>
      </c>
      <c r="CO5" s="12">
        <v>4.8650003669012797E-5</v>
      </c>
      <c r="CP5" s="12">
        <v>4.8650003669012797E-5</v>
      </c>
      <c r="CQ5" s="12">
        <v>4.8650003669012797E-5</v>
      </c>
      <c r="CR5" s="12">
        <v>4.8650003669012797E-5</v>
      </c>
      <c r="CS5" s="12">
        <v>4.8650003669012797E-5</v>
      </c>
      <c r="CT5" s="12">
        <v>4.8650003669012797E-5</v>
      </c>
      <c r="CU5" s="12">
        <v>4.8650003669012797E-5</v>
      </c>
      <c r="CV5" s="12">
        <v>4.8650003669012797E-5</v>
      </c>
      <c r="CW5" s="12">
        <v>4.8650003669012797E-5</v>
      </c>
      <c r="CX5" s="12">
        <v>4.8650003669012797E-5</v>
      </c>
    </row>
    <row r="6" spans="1:102" x14ac:dyDescent="0.2">
      <c r="A6" t="s">
        <v>37</v>
      </c>
      <c r="B6">
        <f>B4+B5</f>
        <v>0</v>
      </c>
      <c r="C6">
        <f t="shared" ref="C6:BN6" si="0">C4+C5</f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4.4538313574565802E-6</v>
      </c>
      <c r="W6">
        <f t="shared" si="0"/>
        <v>4.4538313574565802E-6</v>
      </c>
      <c r="X6">
        <f t="shared" si="0"/>
        <v>4.4538313574565802E-6</v>
      </c>
      <c r="Y6">
        <f t="shared" si="0"/>
        <v>4.4538313574565802E-6</v>
      </c>
      <c r="Z6">
        <f t="shared" si="0"/>
        <v>4.4538313574565802E-6</v>
      </c>
      <c r="AA6">
        <f t="shared" si="0"/>
        <v>4.4538313574565802E-6</v>
      </c>
      <c r="AB6">
        <f t="shared" si="0"/>
        <v>5.0036870805993704E-6</v>
      </c>
      <c r="AC6">
        <f t="shared" si="0"/>
        <v>5.0036870805993704E-6</v>
      </c>
      <c r="AD6">
        <f t="shared" si="0"/>
        <v>5.0036870805993704E-6</v>
      </c>
      <c r="AE6">
        <f t="shared" si="0"/>
        <v>5.0036870805993704E-6</v>
      </c>
      <c r="AF6">
        <f t="shared" si="0"/>
        <v>6.6354808063121294E-6</v>
      </c>
      <c r="AG6">
        <f t="shared" si="0"/>
        <v>6.6354808063121294E-6</v>
      </c>
      <c r="AH6">
        <f t="shared" si="0"/>
        <v>6.6354808063121294E-6</v>
      </c>
      <c r="AI6">
        <f t="shared" si="0"/>
        <v>6.6354808063121294E-6</v>
      </c>
      <c r="AJ6">
        <f t="shared" si="0"/>
        <v>6.6354808063121294E-6</v>
      </c>
      <c r="AK6">
        <f t="shared" si="0"/>
        <v>5.9719327256809098E-6</v>
      </c>
      <c r="AL6">
        <f t="shared" si="0"/>
        <v>5.9719327256809098E-6</v>
      </c>
      <c r="AM6">
        <f t="shared" si="0"/>
        <v>5.9719327256809098E-6</v>
      </c>
      <c r="AN6">
        <f t="shared" si="0"/>
        <v>5.9719327256809098E-6</v>
      </c>
      <c r="AO6">
        <f t="shared" si="0"/>
        <v>5.9719327256809098E-6</v>
      </c>
      <c r="AP6">
        <f t="shared" si="0"/>
        <v>4.6462350889470598E-6</v>
      </c>
      <c r="AQ6">
        <f t="shared" si="0"/>
        <v>4.6462350889470598E-6</v>
      </c>
      <c r="AR6">
        <f t="shared" si="0"/>
        <v>4.6462350889470598E-6</v>
      </c>
      <c r="AS6">
        <f t="shared" si="0"/>
        <v>4.6462350889470598E-6</v>
      </c>
      <c r="AT6">
        <f t="shared" si="0"/>
        <v>4.6462350889470598E-6</v>
      </c>
      <c r="AU6">
        <f t="shared" si="0"/>
        <v>7.8259573328818205E-6</v>
      </c>
      <c r="AV6">
        <f t="shared" si="0"/>
        <v>7.8259573328818205E-6</v>
      </c>
      <c r="AW6">
        <f t="shared" si="0"/>
        <v>7.8259573328818205E-6</v>
      </c>
      <c r="AX6">
        <f t="shared" si="0"/>
        <v>7.8259573328818205E-6</v>
      </c>
      <c r="AY6">
        <f t="shared" si="0"/>
        <v>7.8259573328818205E-6</v>
      </c>
      <c r="AZ6">
        <f t="shared" si="0"/>
        <v>1.2180101569646473E-4</v>
      </c>
      <c r="BA6">
        <f t="shared" si="0"/>
        <v>1.336069605472018E-5</v>
      </c>
      <c r="BB6">
        <f t="shared" si="0"/>
        <v>1.336069605472018E-5</v>
      </c>
      <c r="BC6">
        <f t="shared" si="0"/>
        <v>1.336069605472018E-5</v>
      </c>
      <c r="BD6">
        <f t="shared" si="0"/>
        <v>1.336069605472018E-5</v>
      </c>
      <c r="BE6">
        <f t="shared" si="0"/>
        <v>1.3304908462870291E-5</v>
      </c>
      <c r="BF6">
        <f t="shared" si="0"/>
        <v>1.3304908462870291E-5</v>
      </c>
      <c r="BG6">
        <f t="shared" si="0"/>
        <v>1.3304908462870291E-5</v>
      </c>
      <c r="BH6">
        <f t="shared" si="0"/>
        <v>1.3304908462870291E-5</v>
      </c>
      <c r="BI6">
        <f t="shared" si="0"/>
        <v>1.3304908462870291E-5</v>
      </c>
      <c r="BJ6">
        <f t="shared" si="0"/>
        <v>2.3167770421920748E-5</v>
      </c>
      <c r="BK6">
        <f t="shared" si="0"/>
        <v>2.3167770421920748E-5</v>
      </c>
      <c r="BL6">
        <f t="shared" si="0"/>
        <v>2.3167770421920748E-5</v>
      </c>
      <c r="BM6">
        <f t="shared" si="0"/>
        <v>2.3167770421920748E-5</v>
      </c>
      <c r="BN6">
        <f t="shared" si="0"/>
        <v>2.3167770421920748E-5</v>
      </c>
      <c r="BO6">
        <f t="shared" ref="BO6:CX6" si="1">BO4+BO5</f>
        <v>9.0280708883620806E-6</v>
      </c>
      <c r="BP6">
        <f t="shared" si="1"/>
        <v>9.0280708883620806E-6</v>
      </c>
      <c r="BQ6">
        <f t="shared" si="1"/>
        <v>9.0280708883620806E-6</v>
      </c>
      <c r="BR6">
        <f t="shared" si="1"/>
        <v>9.0280708883620806E-6</v>
      </c>
      <c r="BS6">
        <f t="shared" si="1"/>
        <v>9.0280708883620806E-6</v>
      </c>
      <c r="BT6">
        <f t="shared" si="1"/>
        <v>2.1545009960383031E-5</v>
      </c>
      <c r="BU6">
        <f t="shared" si="1"/>
        <v>2.1545009960383031E-5</v>
      </c>
      <c r="BV6">
        <f t="shared" si="1"/>
        <v>2.1545009960383031E-5</v>
      </c>
      <c r="BW6">
        <f t="shared" si="1"/>
        <v>2.1545009960383031E-5</v>
      </c>
      <c r="BX6">
        <f t="shared" si="1"/>
        <v>2.1545009960383031E-5</v>
      </c>
      <c r="BY6">
        <f t="shared" si="1"/>
        <v>5.7418875858491106E-5</v>
      </c>
      <c r="BZ6">
        <f t="shared" si="1"/>
        <v>5.7418875858491106E-5</v>
      </c>
      <c r="CA6">
        <f t="shared" si="1"/>
        <v>5.7418875858491106E-5</v>
      </c>
      <c r="CB6">
        <f t="shared" si="1"/>
        <v>5.7418875858491106E-5</v>
      </c>
      <c r="CC6">
        <f t="shared" si="1"/>
        <v>5.7418875858491106E-5</v>
      </c>
      <c r="CD6">
        <f t="shared" si="1"/>
        <v>1.1856353429138521E-4</v>
      </c>
      <c r="CE6">
        <f t="shared" si="1"/>
        <v>1.1856353429138521E-4</v>
      </c>
      <c r="CF6">
        <f t="shared" si="1"/>
        <v>1.1856353429138521E-4</v>
      </c>
      <c r="CG6">
        <f t="shared" si="1"/>
        <v>1.1856353429138521E-4</v>
      </c>
      <c r="CH6">
        <f t="shared" si="1"/>
        <v>1.1856353429138521E-4</v>
      </c>
      <c r="CI6">
        <f t="shared" si="1"/>
        <v>7.352627433282409E-5</v>
      </c>
      <c r="CJ6">
        <f t="shared" si="1"/>
        <v>7.352627433282409E-5</v>
      </c>
      <c r="CK6">
        <f t="shared" si="1"/>
        <v>7.352627433282409E-5</v>
      </c>
      <c r="CL6">
        <f t="shared" si="1"/>
        <v>7.352627433282409E-5</v>
      </c>
      <c r="CM6">
        <f t="shared" si="1"/>
        <v>7.352627433282409E-5</v>
      </c>
      <c r="CN6">
        <f t="shared" si="1"/>
        <v>8.8023205450021396E-5</v>
      </c>
      <c r="CO6">
        <f t="shared" si="1"/>
        <v>8.8023205450021396E-5</v>
      </c>
      <c r="CP6">
        <f t="shared" si="1"/>
        <v>8.8023205450021396E-5</v>
      </c>
      <c r="CQ6">
        <f t="shared" si="1"/>
        <v>8.8023205450021396E-5</v>
      </c>
      <c r="CR6">
        <f t="shared" si="1"/>
        <v>8.8023205450021396E-5</v>
      </c>
      <c r="CS6">
        <f t="shared" si="1"/>
        <v>8.8023205450021396E-5</v>
      </c>
      <c r="CT6">
        <f t="shared" si="1"/>
        <v>8.8023205450021396E-5</v>
      </c>
      <c r="CU6">
        <f t="shared" si="1"/>
        <v>8.8023205450021396E-5</v>
      </c>
      <c r="CV6">
        <f t="shared" si="1"/>
        <v>8.8023205450021396E-5</v>
      </c>
      <c r="CW6">
        <f t="shared" si="1"/>
        <v>8.8023205450021396E-5</v>
      </c>
      <c r="CX6">
        <f t="shared" si="1"/>
        <v>8.8023205450021396E-5</v>
      </c>
    </row>
    <row r="9" spans="1:102" x14ac:dyDescent="0.2">
      <c r="A9" t="s">
        <v>34</v>
      </c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J9">
        <v>8</v>
      </c>
      <c r="K9">
        <v>9</v>
      </c>
      <c r="L9">
        <v>10</v>
      </c>
      <c r="M9">
        <v>11</v>
      </c>
      <c r="N9">
        <v>12</v>
      </c>
      <c r="O9">
        <v>13</v>
      </c>
      <c r="P9">
        <v>14</v>
      </c>
      <c r="Q9">
        <v>15</v>
      </c>
      <c r="R9">
        <v>16</v>
      </c>
      <c r="S9">
        <v>17</v>
      </c>
      <c r="T9">
        <v>18</v>
      </c>
      <c r="U9">
        <v>19</v>
      </c>
      <c r="V9">
        <v>20</v>
      </c>
      <c r="W9">
        <v>21</v>
      </c>
      <c r="X9">
        <v>22</v>
      </c>
      <c r="Y9">
        <v>23</v>
      </c>
      <c r="Z9">
        <v>24</v>
      </c>
      <c r="AA9">
        <v>25</v>
      </c>
      <c r="AB9">
        <v>26</v>
      </c>
      <c r="AC9">
        <v>27</v>
      </c>
      <c r="AD9">
        <v>28</v>
      </c>
      <c r="AE9">
        <v>29</v>
      </c>
      <c r="AF9">
        <v>30</v>
      </c>
      <c r="AG9">
        <v>31</v>
      </c>
      <c r="AH9">
        <v>32</v>
      </c>
      <c r="AI9">
        <v>33</v>
      </c>
      <c r="AJ9">
        <v>34</v>
      </c>
      <c r="AK9">
        <v>35</v>
      </c>
      <c r="AL9">
        <v>36</v>
      </c>
      <c r="AM9">
        <v>37</v>
      </c>
      <c r="AN9">
        <v>38</v>
      </c>
      <c r="AO9">
        <v>39</v>
      </c>
      <c r="AP9">
        <v>40</v>
      </c>
      <c r="AQ9">
        <v>41</v>
      </c>
      <c r="AR9">
        <v>42</v>
      </c>
      <c r="AS9">
        <v>43</v>
      </c>
      <c r="AT9">
        <v>44</v>
      </c>
      <c r="AU9">
        <v>45</v>
      </c>
      <c r="AV9">
        <v>46</v>
      </c>
      <c r="AW9">
        <v>47</v>
      </c>
      <c r="AX9">
        <v>48</v>
      </c>
      <c r="AY9">
        <v>49</v>
      </c>
      <c r="AZ9">
        <v>50</v>
      </c>
      <c r="BA9">
        <v>51</v>
      </c>
      <c r="BB9">
        <v>52</v>
      </c>
      <c r="BC9">
        <v>53</v>
      </c>
      <c r="BD9">
        <v>54</v>
      </c>
      <c r="BE9">
        <v>55</v>
      </c>
      <c r="BF9">
        <v>56</v>
      </c>
      <c r="BG9">
        <v>57</v>
      </c>
      <c r="BH9">
        <v>58</v>
      </c>
      <c r="BI9">
        <v>59</v>
      </c>
      <c r="BJ9">
        <v>60</v>
      </c>
      <c r="BK9">
        <v>61</v>
      </c>
      <c r="BL9">
        <v>62</v>
      </c>
      <c r="BM9">
        <v>63</v>
      </c>
      <c r="BN9">
        <v>64</v>
      </c>
      <c r="BO9">
        <v>65</v>
      </c>
      <c r="BP9">
        <v>66</v>
      </c>
      <c r="BQ9">
        <v>67</v>
      </c>
      <c r="BR9">
        <v>68</v>
      </c>
      <c r="BS9">
        <v>69</v>
      </c>
      <c r="BT9">
        <v>70</v>
      </c>
      <c r="BU9">
        <v>71</v>
      </c>
      <c r="BV9">
        <v>72</v>
      </c>
      <c r="BW9">
        <v>73</v>
      </c>
      <c r="BX9">
        <v>74</v>
      </c>
      <c r="BY9">
        <v>75</v>
      </c>
      <c r="BZ9">
        <v>76</v>
      </c>
      <c r="CA9">
        <v>77</v>
      </c>
      <c r="CB9">
        <v>78</v>
      </c>
      <c r="CC9">
        <v>79</v>
      </c>
      <c r="CD9">
        <v>80</v>
      </c>
      <c r="CE9">
        <v>81</v>
      </c>
      <c r="CF9">
        <v>82</v>
      </c>
      <c r="CG9">
        <v>83</v>
      </c>
      <c r="CH9">
        <v>84</v>
      </c>
      <c r="CI9">
        <v>85</v>
      </c>
      <c r="CJ9">
        <v>86</v>
      </c>
      <c r="CK9">
        <v>87</v>
      </c>
      <c r="CL9">
        <v>88</v>
      </c>
      <c r="CM9">
        <v>89</v>
      </c>
      <c r="CN9">
        <v>90</v>
      </c>
      <c r="CO9">
        <v>91</v>
      </c>
      <c r="CP9">
        <v>92</v>
      </c>
      <c r="CQ9">
        <v>93</v>
      </c>
      <c r="CR9">
        <v>94</v>
      </c>
      <c r="CS9">
        <v>95</v>
      </c>
      <c r="CT9">
        <v>96</v>
      </c>
      <c r="CU9">
        <v>97</v>
      </c>
      <c r="CV9">
        <v>98</v>
      </c>
      <c r="CW9">
        <v>99</v>
      </c>
      <c r="CX9">
        <v>100</v>
      </c>
    </row>
    <row r="10" spans="1:102" x14ac:dyDescent="0.2">
      <c r="A10" t="s">
        <v>32</v>
      </c>
      <c r="B10" s="13">
        <v>14.7</v>
      </c>
      <c r="C10" s="13">
        <v>14.7</v>
      </c>
      <c r="D10" s="13">
        <v>14.7</v>
      </c>
      <c r="E10" s="13">
        <v>14.7</v>
      </c>
      <c r="F10" s="13">
        <v>14.7</v>
      </c>
      <c r="G10" s="13">
        <v>14.7</v>
      </c>
      <c r="H10" s="13">
        <v>14.7</v>
      </c>
      <c r="I10" s="13">
        <v>14.7</v>
      </c>
      <c r="J10" s="13">
        <v>14.7</v>
      </c>
      <c r="K10" s="13">
        <v>14.7</v>
      </c>
      <c r="L10" s="13">
        <v>15.3</v>
      </c>
      <c r="M10" s="13">
        <v>15.3</v>
      </c>
      <c r="N10" s="13">
        <v>15.3</v>
      </c>
      <c r="O10" s="13">
        <v>15.3</v>
      </c>
      <c r="P10" s="13">
        <v>15.3</v>
      </c>
      <c r="Q10" s="13">
        <v>15.3</v>
      </c>
      <c r="R10" s="13">
        <v>15.3</v>
      </c>
      <c r="S10" s="13">
        <v>15.3</v>
      </c>
      <c r="T10" s="13">
        <v>15.3</v>
      </c>
      <c r="U10" s="13">
        <v>15.3</v>
      </c>
      <c r="V10" s="13">
        <v>16.100000000000001</v>
      </c>
      <c r="W10" s="13">
        <v>16.100000000000001</v>
      </c>
      <c r="X10" s="13">
        <v>16.100000000000001</v>
      </c>
      <c r="Y10" s="13">
        <v>16.100000000000001</v>
      </c>
      <c r="Z10" s="13">
        <v>16.100000000000001</v>
      </c>
      <c r="AA10" s="13">
        <v>16.100000000000001</v>
      </c>
      <c r="AB10" s="13">
        <v>16.100000000000001</v>
      </c>
      <c r="AC10" s="13">
        <v>16.100000000000001</v>
      </c>
      <c r="AD10" s="13">
        <v>16.100000000000001</v>
      </c>
      <c r="AE10" s="13">
        <v>16.100000000000001</v>
      </c>
      <c r="AF10" s="13">
        <v>15.8</v>
      </c>
      <c r="AG10" s="13">
        <v>15.8</v>
      </c>
      <c r="AH10" s="13">
        <v>15.8</v>
      </c>
      <c r="AI10" s="13">
        <v>15.8</v>
      </c>
      <c r="AJ10" s="13">
        <v>15.8</v>
      </c>
      <c r="AK10" s="13">
        <v>15.8</v>
      </c>
      <c r="AL10" s="13">
        <v>15.8</v>
      </c>
      <c r="AM10" s="13">
        <v>15.8</v>
      </c>
      <c r="AN10" s="13">
        <v>15.8</v>
      </c>
      <c r="AO10" s="13">
        <v>15.8</v>
      </c>
      <c r="AP10" s="13">
        <v>13.8</v>
      </c>
      <c r="AQ10" s="13">
        <v>13.8</v>
      </c>
      <c r="AR10" s="13">
        <v>13.8</v>
      </c>
      <c r="AS10" s="13">
        <v>13.8</v>
      </c>
      <c r="AT10" s="13">
        <v>13.8</v>
      </c>
      <c r="AU10" s="13">
        <v>13.8</v>
      </c>
      <c r="AV10" s="13">
        <v>13.8</v>
      </c>
      <c r="AW10" s="13">
        <v>13.8</v>
      </c>
      <c r="AX10" s="13">
        <v>13.8</v>
      </c>
      <c r="AY10" s="13">
        <v>13.8</v>
      </c>
      <c r="AZ10" s="13">
        <v>10.3</v>
      </c>
      <c r="BA10" s="13">
        <v>10.3</v>
      </c>
      <c r="BB10" s="13">
        <v>10.3</v>
      </c>
      <c r="BC10" s="13">
        <v>10.3</v>
      </c>
      <c r="BD10" s="13">
        <v>10.3</v>
      </c>
      <c r="BE10" s="13">
        <v>10.3</v>
      </c>
      <c r="BF10" s="13">
        <v>10.3</v>
      </c>
      <c r="BG10" s="13">
        <v>10.3</v>
      </c>
      <c r="BH10" s="13">
        <v>10.3</v>
      </c>
      <c r="BI10" s="13">
        <v>10.3</v>
      </c>
      <c r="BJ10" s="13">
        <v>6.7</v>
      </c>
      <c r="BK10" s="13">
        <v>6.7</v>
      </c>
      <c r="BL10" s="13">
        <v>6.7</v>
      </c>
      <c r="BM10" s="13">
        <v>6.7</v>
      </c>
      <c r="BN10" s="13">
        <v>6.7</v>
      </c>
      <c r="BO10" s="13">
        <v>6.7</v>
      </c>
      <c r="BP10" s="13">
        <v>6.7</v>
      </c>
      <c r="BQ10" s="13">
        <v>6.7</v>
      </c>
      <c r="BR10" s="13">
        <v>6.7</v>
      </c>
      <c r="BS10" s="13">
        <v>6.7</v>
      </c>
      <c r="BT10" s="13">
        <v>3.7</v>
      </c>
      <c r="BU10" s="13">
        <v>3.7</v>
      </c>
      <c r="BV10" s="13">
        <v>3.7</v>
      </c>
      <c r="BW10" s="13">
        <v>3.7</v>
      </c>
      <c r="BX10" s="13">
        <v>3.7</v>
      </c>
      <c r="BY10" s="13">
        <v>3.7</v>
      </c>
      <c r="BZ10" s="13">
        <v>3.7</v>
      </c>
      <c r="CA10" s="13">
        <v>3.7</v>
      </c>
      <c r="CB10" s="13">
        <v>3.7</v>
      </c>
      <c r="CC10" s="13">
        <v>3.7</v>
      </c>
      <c r="CD10" s="13">
        <v>1.5</v>
      </c>
      <c r="CE10" s="13">
        <v>1.5</v>
      </c>
      <c r="CF10" s="13">
        <v>1.5</v>
      </c>
      <c r="CG10" s="13">
        <v>1.5</v>
      </c>
      <c r="CH10" s="13">
        <v>1.5</v>
      </c>
      <c r="CI10" s="13">
        <v>1.5</v>
      </c>
      <c r="CJ10" s="13">
        <v>1.5</v>
      </c>
      <c r="CK10" s="13">
        <v>1.5</v>
      </c>
      <c r="CL10" s="13">
        <v>1.5</v>
      </c>
      <c r="CM10" s="13">
        <v>1.5</v>
      </c>
      <c r="CN10" s="13">
        <v>1.5</v>
      </c>
      <c r="CO10" s="13">
        <v>1.5</v>
      </c>
      <c r="CP10" s="13">
        <v>1.5</v>
      </c>
      <c r="CQ10" s="13">
        <v>1.5</v>
      </c>
      <c r="CR10" s="13">
        <v>1.5</v>
      </c>
      <c r="CS10" s="13">
        <v>1.5</v>
      </c>
      <c r="CT10" s="13">
        <v>1.5</v>
      </c>
      <c r="CU10" s="13">
        <v>1.5</v>
      </c>
      <c r="CV10" s="13">
        <v>1.5</v>
      </c>
      <c r="CW10" s="13">
        <v>1.5</v>
      </c>
      <c r="CX10" s="13">
        <v>1.5</v>
      </c>
    </row>
    <row r="13" spans="1:102" x14ac:dyDescent="0.2">
      <c r="A13" t="s">
        <v>33</v>
      </c>
      <c r="B13">
        <f>B6*B10</f>
        <v>0</v>
      </c>
      <c r="C13">
        <f t="shared" ref="C13:BN13" si="2">C6*C10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7.1706684855050946E-5</v>
      </c>
      <c r="W13">
        <f t="shared" si="2"/>
        <v>7.1706684855050946E-5</v>
      </c>
      <c r="X13">
        <f t="shared" si="2"/>
        <v>7.1706684855050946E-5</v>
      </c>
      <c r="Y13">
        <f t="shared" si="2"/>
        <v>7.1706684855050946E-5</v>
      </c>
      <c r="Z13">
        <f t="shared" si="2"/>
        <v>7.1706684855050946E-5</v>
      </c>
      <c r="AA13">
        <f t="shared" si="2"/>
        <v>7.1706684855050946E-5</v>
      </c>
      <c r="AB13">
        <f t="shared" si="2"/>
        <v>8.0559361997649872E-5</v>
      </c>
      <c r="AC13">
        <f t="shared" si="2"/>
        <v>8.0559361997649872E-5</v>
      </c>
      <c r="AD13">
        <f t="shared" si="2"/>
        <v>8.0559361997649872E-5</v>
      </c>
      <c r="AE13">
        <f t="shared" si="2"/>
        <v>8.0559361997649872E-5</v>
      </c>
      <c r="AF13">
        <f t="shared" si="2"/>
        <v>1.0484059673973165E-4</v>
      </c>
      <c r="AG13">
        <f t="shared" si="2"/>
        <v>1.0484059673973165E-4</v>
      </c>
      <c r="AH13">
        <f t="shared" si="2"/>
        <v>1.0484059673973165E-4</v>
      </c>
      <c r="AI13">
        <f t="shared" si="2"/>
        <v>1.0484059673973165E-4</v>
      </c>
      <c r="AJ13">
        <f t="shared" si="2"/>
        <v>1.0484059673973165E-4</v>
      </c>
      <c r="AK13">
        <f t="shared" si="2"/>
        <v>9.4356537065758378E-5</v>
      </c>
      <c r="AL13">
        <f t="shared" si="2"/>
        <v>9.4356537065758378E-5</v>
      </c>
      <c r="AM13">
        <f t="shared" si="2"/>
        <v>9.4356537065758378E-5</v>
      </c>
      <c r="AN13">
        <f t="shared" si="2"/>
        <v>9.4356537065758378E-5</v>
      </c>
      <c r="AO13">
        <f t="shared" si="2"/>
        <v>9.4356537065758378E-5</v>
      </c>
      <c r="AP13">
        <f t="shared" si="2"/>
        <v>6.4118044227469423E-5</v>
      </c>
      <c r="AQ13">
        <f t="shared" si="2"/>
        <v>6.4118044227469423E-5</v>
      </c>
      <c r="AR13">
        <f t="shared" si="2"/>
        <v>6.4118044227469423E-5</v>
      </c>
      <c r="AS13">
        <f t="shared" si="2"/>
        <v>6.4118044227469423E-5</v>
      </c>
      <c r="AT13">
        <f t="shared" si="2"/>
        <v>6.4118044227469423E-5</v>
      </c>
      <c r="AU13">
        <f t="shared" si="2"/>
        <v>1.0799821119376913E-4</v>
      </c>
      <c r="AV13">
        <f t="shared" si="2"/>
        <v>1.0799821119376913E-4</v>
      </c>
      <c r="AW13">
        <f t="shared" si="2"/>
        <v>1.0799821119376913E-4</v>
      </c>
      <c r="AX13">
        <f t="shared" si="2"/>
        <v>1.0799821119376913E-4</v>
      </c>
      <c r="AY13">
        <f t="shared" si="2"/>
        <v>1.0799821119376913E-4</v>
      </c>
      <c r="AZ13">
        <f t="shared" si="2"/>
        <v>1.2545504616735868E-3</v>
      </c>
      <c r="BA13">
        <f t="shared" si="2"/>
        <v>1.3761516936361786E-4</v>
      </c>
      <c r="BB13">
        <f t="shared" si="2"/>
        <v>1.3761516936361786E-4</v>
      </c>
      <c r="BC13">
        <f t="shared" si="2"/>
        <v>1.3761516936361786E-4</v>
      </c>
      <c r="BD13">
        <f t="shared" si="2"/>
        <v>1.3761516936361786E-4</v>
      </c>
      <c r="BE13">
        <f t="shared" si="2"/>
        <v>1.3704055716756401E-4</v>
      </c>
      <c r="BF13">
        <f t="shared" si="2"/>
        <v>1.3704055716756401E-4</v>
      </c>
      <c r="BG13">
        <f t="shared" si="2"/>
        <v>1.3704055716756401E-4</v>
      </c>
      <c r="BH13">
        <f t="shared" si="2"/>
        <v>1.3704055716756401E-4</v>
      </c>
      <c r="BI13">
        <f t="shared" si="2"/>
        <v>1.3704055716756401E-4</v>
      </c>
      <c r="BJ13">
        <f t="shared" si="2"/>
        <v>1.5522406182686901E-4</v>
      </c>
      <c r="BK13">
        <f t="shared" si="2"/>
        <v>1.5522406182686901E-4</v>
      </c>
      <c r="BL13">
        <f t="shared" si="2"/>
        <v>1.5522406182686901E-4</v>
      </c>
      <c r="BM13">
        <f t="shared" si="2"/>
        <v>1.5522406182686901E-4</v>
      </c>
      <c r="BN13">
        <f t="shared" si="2"/>
        <v>1.5522406182686901E-4</v>
      </c>
      <c r="BO13">
        <f t="shared" ref="BO13:CU13" si="3">BO6*BO10</f>
        <v>6.0488074952025944E-5</v>
      </c>
      <c r="BP13">
        <f t="shared" si="3"/>
        <v>6.0488074952025944E-5</v>
      </c>
      <c r="BQ13">
        <f t="shared" si="3"/>
        <v>6.0488074952025944E-5</v>
      </c>
      <c r="BR13">
        <f t="shared" si="3"/>
        <v>6.0488074952025944E-5</v>
      </c>
      <c r="BS13">
        <f t="shared" si="3"/>
        <v>6.0488074952025944E-5</v>
      </c>
      <c r="BT13">
        <f t="shared" si="3"/>
        <v>7.9716536853417224E-5</v>
      </c>
      <c r="BU13">
        <f t="shared" si="3"/>
        <v>7.9716536853417224E-5</v>
      </c>
      <c r="BV13">
        <f t="shared" si="3"/>
        <v>7.9716536853417224E-5</v>
      </c>
      <c r="BW13">
        <f t="shared" si="3"/>
        <v>7.9716536853417224E-5</v>
      </c>
      <c r="BX13">
        <f t="shared" si="3"/>
        <v>7.9716536853417224E-5</v>
      </c>
      <c r="BY13">
        <f t="shared" si="3"/>
        <v>2.124498406764171E-4</v>
      </c>
      <c r="BZ13">
        <f t="shared" si="3"/>
        <v>2.124498406764171E-4</v>
      </c>
      <c r="CA13">
        <f t="shared" si="3"/>
        <v>2.124498406764171E-4</v>
      </c>
      <c r="CB13">
        <f t="shared" si="3"/>
        <v>2.124498406764171E-4</v>
      </c>
      <c r="CC13">
        <f t="shared" si="3"/>
        <v>2.124498406764171E-4</v>
      </c>
      <c r="CD13">
        <f t="shared" si="3"/>
        <v>1.7784530143707782E-4</v>
      </c>
      <c r="CE13">
        <f t="shared" si="3"/>
        <v>1.7784530143707782E-4</v>
      </c>
      <c r="CF13">
        <f t="shared" si="3"/>
        <v>1.7784530143707782E-4</v>
      </c>
      <c r="CG13">
        <f t="shared" si="3"/>
        <v>1.7784530143707782E-4</v>
      </c>
      <c r="CH13">
        <f t="shared" si="3"/>
        <v>1.7784530143707782E-4</v>
      </c>
      <c r="CI13">
        <f t="shared" si="3"/>
        <v>1.1028941149923614E-4</v>
      </c>
      <c r="CJ13">
        <f t="shared" si="3"/>
        <v>1.1028941149923614E-4</v>
      </c>
      <c r="CK13">
        <f t="shared" si="3"/>
        <v>1.1028941149923614E-4</v>
      </c>
      <c r="CL13">
        <f t="shared" si="3"/>
        <v>1.1028941149923614E-4</v>
      </c>
      <c r="CM13">
        <f t="shared" si="3"/>
        <v>1.1028941149923614E-4</v>
      </c>
      <c r="CN13">
        <f t="shared" si="3"/>
        <v>1.3203480817503211E-4</v>
      </c>
      <c r="CO13">
        <f t="shared" si="3"/>
        <v>1.3203480817503211E-4</v>
      </c>
      <c r="CP13">
        <f t="shared" si="3"/>
        <v>1.3203480817503211E-4</v>
      </c>
      <c r="CQ13">
        <f t="shared" si="3"/>
        <v>1.3203480817503211E-4</v>
      </c>
      <c r="CR13">
        <f t="shared" si="3"/>
        <v>1.3203480817503211E-4</v>
      </c>
      <c r="CS13">
        <f t="shared" si="3"/>
        <v>1.3203480817503211E-4</v>
      </c>
      <c r="CT13">
        <f t="shared" si="3"/>
        <v>1.3203480817503211E-4</v>
      </c>
      <c r="CU13">
        <f t="shared" si="3"/>
        <v>1.3203480817503211E-4</v>
      </c>
      <c r="CV13">
        <f>CV6*CV10</f>
        <v>1.3203480817503211E-4</v>
      </c>
      <c r="CW13">
        <f t="shared" ref="CW13:CX13" si="4">CW6*CW10</f>
        <v>1.3203480817503211E-4</v>
      </c>
      <c r="CX13">
        <f t="shared" si="4"/>
        <v>1.3203480817503211E-4</v>
      </c>
    </row>
    <row r="14" spans="1:102" ht="52" thickBot="1" x14ac:dyDescent="0.25">
      <c r="B14" s="4" t="s">
        <v>14</v>
      </c>
      <c r="C14" s="4" t="s">
        <v>15</v>
      </c>
    </row>
    <row r="15" spans="1:102" x14ac:dyDescent="0.2">
      <c r="A15" t="s">
        <v>38</v>
      </c>
      <c r="B15">
        <f>SUM(B13:CX13)</f>
        <v>1.0531707454370997E-2</v>
      </c>
      <c r="C15">
        <v>1.0531707454371E-2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1</vt:lpstr>
      <vt:lpstr>Group 2</vt:lpstr>
      <vt:lpstr>Number of dead-1</vt:lpstr>
      <vt:lpstr>Number of dead-2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2020-05-28T20:04:55Z</dcterms:created>
  <dcterms:modified xsi:type="dcterms:W3CDTF">2020-05-28T21:26:59Z</dcterms:modified>
</cp:coreProperties>
</file>