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GitHub/PATH-multi-disease/Multiple_disease/Data/"/>
    </mc:Choice>
  </mc:AlternateContent>
  <xr:revisionPtr revIDLastSave="0" documentId="13_ncr:1_{268B2021-EAA5-8445-9332-72B7706333B9}" xr6:coauthVersionLast="47" xr6:coauthVersionMax="47" xr10:uidLastSave="{00000000-0000-0000-0000-000000000000}"/>
  <bookViews>
    <workbookView xWindow="32840" yWindow="2800" windowWidth="27760" windowHeight="17500" activeTab="1" xr2:uid="{1FFD1B3A-B203-F54C-821F-DFE4DB76E119}"/>
  </bookViews>
  <sheets>
    <sheet name="contact_rate_change_demo" sheetId="1" r:id="rId1"/>
    <sheet name="Sheet1" sheetId="8" r:id="rId2"/>
    <sheet name="simulation_dem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6" i="2" l="1"/>
  <c r="G76" i="2"/>
  <c r="C77" i="2"/>
  <c r="F76" i="2"/>
  <c r="F67" i="2" a="1"/>
  <c r="F67" i="2" s="1"/>
  <c r="E76" i="2"/>
  <c r="D76" i="2"/>
  <c r="C76" i="2"/>
  <c r="K63" i="2"/>
  <c r="C18" i="1"/>
  <c r="O4" i="2"/>
  <c r="D51" i="2" l="1"/>
  <c r="O63" i="2"/>
  <c r="F6" i="2"/>
  <c r="C23" i="1"/>
  <c r="D23" i="1"/>
  <c r="B23" i="1"/>
  <c r="H17" i="1"/>
  <c r="C63" i="2"/>
  <c r="N62" i="2"/>
  <c r="I62" i="2"/>
  <c r="N61" i="2"/>
  <c r="N60" i="2"/>
  <c r="N59" i="2"/>
  <c r="N58" i="2"/>
  <c r="N57" i="2"/>
  <c r="F57" i="2"/>
  <c r="N56" i="2"/>
  <c r="N55" i="2"/>
  <c r="N54" i="2"/>
  <c r="N53" i="2"/>
  <c r="N52" i="2"/>
  <c r="N51" i="2"/>
  <c r="N50" i="2"/>
  <c r="N49" i="2"/>
  <c r="F49" i="2"/>
  <c r="N48" i="2"/>
  <c r="N47" i="2"/>
  <c r="N46" i="2"/>
  <c r="N45" i="2"/>
  <c r="F44" i="2"/>
  <c r="N40" i="2"/>
  <c r="F39" i="2"/>
  <c r="I35" i="2"/>
  <c r="F35" i="2"/>
  <c r="I31" i="2"/>
  <c r="F31" i="2"/>
  <c r="F27" i="2"/>
  <c r="F24" i="2"/>
  <c r="F21" i="2"/>
  <c r="F15" i="2"/>
  <c r="F12" i="2"/>
  <c r="F10" i="2"/>
  <c r="I6" i="2"/>
  <c r="F4" i="2"/>
  <c r="J22" i="1"/>
  <c r="I22" i="1"/>
  <c r="H22" i="1"/>
  <c r="G22" i="1"/>
  <c r="F22" i="1"/>
  <c r="E22" i="1"/>
  <c r="C22" i="1"/>
  <c r="B22" i="1"/>
  <c r="J21" i="1"/>
  <c r="J23" i="1" s="1"/>
  <c r="I21" i="1"/>
  <c r="H21" i="1"/>
  <c r="G21" i="1"/>
  <c r="F21" i="1"/>
  <c r="E21" i="1"/>
  <c r="C21" i="1"/>
  <c r="B21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J18" i="1"/>
  <c r="I18" i="1"/>
  <c r="H18" i="1"/>
  <c r="G18" i="1"/>
  <c r="F18" i="1"/>
  <c r="E18" i="1"/>
  <c r="D18" i="1"/>
  <c r="B18" i="1"/>
  <c r="J17" i="1"/>
  <c r="I17" i="1"/>
  <c r="G17" i="1"/>
  <c r="F17" i="1"/>
  <c r="E17" i="1"/>
  <c r="D17" i="1"/>
  <c r="C17" i="1"/>
  <c r="B17" i="1"/>
  <c r="J16" i="1"/>
  <c r="I16" i="1"/>
  <c r="I23" i="1" s="1"/>
  <c r="H16" i="1"/>
  <c r="H23" i="1" s="1"/>
  <c r="G16" i="1"/>
  <c r="G23" i="1" s="1"/>
  <c r="F16" i="1"/>
  <c r="F23" i="1" s="1"/>
  <c r="E16" i="1"/>
  <c r="E23" i="1" s="1"/>
  <c r="C16" i="1"/>
  <c r="B16" i="1"/>
  <c r="D12" i="1"/>
  <c r="D22" i="1" s="1"/>
  <c r="B35" i="1" l="1" a="1"/>
  <c r="B35" i="1" s="1"/>
  <c r="D16" i="1"/>
  <c r="N63" i="2"/>
  <c r="D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<sst xmlns="http://schemas.openxmlformats.org/spreadsheetml/2006/main" count="30" uniqueCount="30">
  <si>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 xml:space="preserve">CDF </t>
  </si>
  <si>
    <t xml:space="preserve">Degree </t>
  </si>
  <si>
    <t xml:space="preserve">Contact change </t>
  </si>
  <si>
    <t>13-17</t>
  </si>
  <si>
    <t>18-24</t>
  </si>
  <si>
    <t>25-29</t>
  </si>
  <si>
    <t>30-34</t>
  </si>
  <si>
    <t>35-39</t>
  </si>
  <si>
    <t>40-44</t>
  </si>
  <si>
    <t>45-65</t>
  </si>
  <si>
    <t xml:space="preserve">Age group interval </t>
  </si>
  <si>
    <t xml:space="preserve">Contact rate change per year </t>
  </si>
  <si>
    <t xml:space="preserve">Assign when to initiate partnership throughout the months within each age group </t>
  </si>
  <si>
    <t xml:space="preserve">Determine if the partnership is concurrency </t>
  </si>
  <si>
    <t xml:space="preserve">mean rate </t>
  </si>
  <si>
    <t>0.78 years</t>
  </si>
  <si>
    <t xml:space="preserve">Determine the length of concurrency </t>
  </si>
  <si>
    <t xml:space="preserve">proportion of concurrency </t>
  </si>
  <si>
    <t>Update actual number of partnership without considering concurrency</t>
  </si>
  <si>
    <t xml:space="preserve">Update concurrency </t>
  </si>
  <si>
    <t>Total</t>
  </si>
  <si>
    <t>Number of acts</t>
  </si>
  <si>
    <t>Number of acts per partnership</t>
  </si>
  <si>
    <t>contact rate change</t>
  </si>
  <si>
    <t>HETF</t>
  </si>
  <si>
    <t>MSM</t>
  </si>
  <si>
    <t>number of partners per 6 months (no concurrency)</t>
  </si>
  <si>
    <t>number of sex acts</t>
  </si>
  <si>
    <t>lifetime partnership cdf</t>
  </si>
  <si>
    <t>number of partners per 6 months (concurrency)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</si>
</sst>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Roman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 applyFont="1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42B829E9-F8B3-904C-BF76-25A0102A85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A7-A24E-AC4D-8179-02AC750439A3}">
  <dimension ref="A2:J41"/>
  <sheetViews>
    <sheetView topLeftCell="A8" workbookViewId="0">
      <selection activeCell="C23" sqref="C23"/>
    </sheetView>
  </sheetViews>
  <sheetFormatPr baseColWidth="10" defaultRowHeight="16"/>
  <sheetData>
    <row r="2" spans="1:10">
      <c r="B2" t="s">
        <v>0</v>
      </c>
    </row>
    <row r="3" spans="1:10">
      <c r="B3">
        <v>0</v>
      </c>
      <c r="C3">
        <v>0</v>
      </c>
      <c r="D3" s="3">
        <v>0.40923432900000001</v>
      </c>
      <c r="E3">
        <v>0.23348928299999999</v>
      </c>
      <c r="F3">
        <v>0.126819127</v>
      </c>
      <c r="G3">
        <v>7.0848708999999996E-2</v>
      </c>
      <c r="H3">
        <v>3.7639329999999999E-2</v>
      </c>
      <c r="I3">
        <v>1.884307E-2</v>
      </c>
      <c r="J3">
        <v>8.3960519999999993E-3</v>
      </c>
    </row>
    <row r="4" spans="1:10">
      <c r="B4">
        <v>0</v>
      </c>
      <c r="C4">
        <v>1</v>
      </c>
      <c r="D4" s="3">
        <v>0.81846865800000002</v>
      </c>
      <c r="E4">
        <v>0.46697856599999998</v>
      </c>
      <c r="F4">
        <v>0.25363825400000001</v>
      </c>
      <c r="G4">
        <v>0.14169741699999999</v>
      </c>
      <c r="H4">
        <v>7.5278659999999997E-2</v>
      </c>
      <c r="I4">
        <v>3.768614E-2</v>
      </c>
      <c r="J4">
        <v>1.6792102999999999E-2</v>
      </c>
    </row>
    <row r="5" spans="1:10">
      <c r="B5">
        <v>0</v>
      </c>
      <c r="C5">
        <v>1</v>
      </c>
      <c r="D5">
        <v>0.95814051300000003</v>
      </c>
      <c r="E5">
        <v>0.87193994100000005</v>
      </c>
      <c r="F5">
        <v>0.82704682699999998</v>
      </c>
      <c r="G5">
        <v>0.76494464900000003</v>
      </c>
      <c r="H5">
        <v>0.69016208099999998</v>
      </c>
      <c r="I5">
        <v>0.62594501700000005</v>
      </c>
      <c r="J5">
        <v>0.54445747099999997</v>
      </c>
    </row>
    <row r="6" spans="1:10"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1" spans="1:10">
      <c r="B11" t="s">
        <v>1</v>
      </c>
    </row>
    <row r="12" spans="1:10">
      <c r="B12">
        <v>0</v>
      </c>
      <c r="C12">
        <v>1</v>
      </c>
      <c r="D12">
        <f>2</f>
        <v>2</v>
      </c>
      <c r="E12">
        <v>3.5</v>
      </c>
      <c r="F12">
        <v>6.5</v>
      </c>
      <c r="G12">
        <v>12.5</v>
      </c>
      <c r="H12">
        <v>24.5</v>
      </c>
      <c r="I12">
        <v>48.5</v>
      </c>
      <c r="J12">
        <v>96.5</v>
      </c>
    </row>
    <row r="15" spans="1:10">
      <c r="B15" t="s">
        <v>2</v>
      </c>
    </row>
    <row r="16" spans="1:10">
      <c r="A16" t="s">
        <v>3</v>
      </c>
      <c r="B16">
        <f>CEILING(B3*B12,1)</f>
        <v>0</v>
      </c>
      <c r="C16">
        <f t="shared" ref="C16:J16" si="0">CEILING(C3*C12,1)</f>
        <v>0</v>
      </c>
      <c r="D16">
        <f t="shared" si="0"/>
        <v>1</v>
      </c>
      <c r="E16">
        <f t="shared" si="0"/>
        <v>1</v>
      </c>
      <c r="F16">
        <f t="shared" si="0"/>
        <v>1</v>
      </c>
      <c r="G16">
        <f t="shared" si="0"/>
        <v>1</v>
      </c>
      <c r="H16">
        <f t="shared" si="0"/>
        <v>1</v>
      </c>
      <c r="I16">
        <f t="shared" si="0"/>
        <v>1</v>
      </c>
      <c r="J16">
        <f t="shared" si="0"/>
        <v>1</v>
      </c>
    </row>
    <row r="17" spans="1:10">
      <c r="A17" t="s">
        <v>4</v>
      </c>
      <c r="B17">
        <f>CEILING($B$12*B4,1)-CEILING($B$12*B3,1)</f>
        <v>0</v>
      </c>
      <c r="C17">
        <f>CEILING($C$12*C4,1)-CEILING($C$12*C3,1)</f>
        <v>1</v>
      </c>
      <c r="D17">
        <f>CEILING($D$12*D4,1)-CEILING($D$12*D3,1)</f>
        <v>1</v>
      </c>
      <c r="E17">
        <f>CEILING($E$12*E4,1)-CEILING($E$12*E3,1)</f>
        <v>1</v>
      </c>
      <c r="F17">
        <f>CEILING($F$12*F4,1)-CEILING($F$12*F3,1)</f>
        <v>1</v>
      </c>
      <c r="G17">
        <f>CEILING($G$12*G4,1)-CEILING($G$12*G3,1)</f>
        <v>1</v>
      </c>
      <c r="H17">
        <f>CEILING($H$12*H4,1)-CEILING($H$12*H3,1)</f>
        <v>1</v>
      </c>
      <c r="I17">
        <f>CEILING($I$12*I4,1)-CEILING($I$12*I3,1)</f>
        <v>1</v>
      </c>
      <c r="J17">
        <f>CEILING($J$12*J4,1)-CEILING($J$12*J3,1)</f>
        <v>1</v>
      </c>
    </row>
    <row r="18" spans="1:10">
      <c r="A18" t="s">
        <v>5</v>
      </c>
      <c r="B18">
        <f t="shared" ref="B18:B22" si="1">CEILING($B$12*B5,1)-CEILING($B$12*B4,1)</f>
        <v>0</v>
      </c>
      <c r="C18">
        <f>CEILING($C$12*C5,1)-CEILING($C$12*C4,1)</f>
        <v>0</v>
      </c>
      <c r="D18">
        <f t="shared" ref="D18:D22" si="2">CEILING($D$12*D5,1)-CEILING($D$12*D4,1)</f>
        <v>0</v>
      </c>
      <c r="E18">
        <f t="shared" ref="E18:E22" si="3">CEILING($E$12*E5,1)-CEILING($E$12*E4,1)</f>
        <v>2</v>
      </c>
      <c r="F18">
        <f t="shared" ref="F18:F22" si="4">CEILING($F$12*F5,1)-CEILING($F$12*F4,1)</f>
        <v>4</v>
      </c>
      <c r="G18">
        <f t="shared" ref="G18:G22" si="5">CEILING($G$12*G5,1)-CEILING($G$12*G4,1)</f>
        <v>8</v>
      </c>
      <c r="H18" s="2">
        <f t="shared" ref="H18:H22" si="6">CEILING($H$12*H5,1)-CEILING($H$12*H4,1)</f>
        <v>15</v>
      </c>
      <c r="I18">
        <f t="shared" ref="I18:I22" si="7">CEILING($I$12*I5,1)-CEILING($I$12*I4,1)</f>
        <v>29</v>
      </c>
      <c r="J18">
        <f t="shared" ref="J18:J22" si="8">CEILING($J$12*J5,1)-CEILING($J$12*J4,1)</f>
        <v>51</v>
      </c>
    </row>
    <row r="19" spans="1:10">
      <c r="A19" t="s">
        <v>6</v>
      </c>
      <c r="B19">
        <f t="shared" si="1"/>
        <v>0</v>
      </c>
      <c r="C19">
        <f t="shared" ref="C19:C22" si="9">CEILING($C$12*C6,1)-CEILING($C$12*C5,1)</f>
        <v>0</v>
      </c>
      <c r="D19">
        <f t="shared" si="2"/>
        <v>0</v>
      </c>
      <c r="E19">
        <f t="shared" si="3"/>
        <v>0</v>
      </c>
      <c r="F19">
        <f t="shared" si="4"/>
        <v>1</v>
      </c>
      <c r="G19">
        <f t="shared" si="5"/>
        <v>3</v>
      </c>
      <c r="H19">
        <f t="shared" si="6"/>
        <v>8</v>
      </c>
      <c r="I19">
        <f t="shared" si="7"/>
        <v>18</v>
      </c>
      <c r="J19">
        <f t="shared" si="8"/>
        <v>44</v>
      </c>
    </row>
    <row r="20" spans="1:10">
      <c r="A20" t="s">
        <v>7</v>
      </c>
      <c r="B20">
        <f t="shared" si="1"/>
        <v>0</v>
      </c>
      <c r="C20">
        <f t="shared" si="9"/>
        <v>0</v>
      </c>
      <c r="D20">
        <f t="shared" si="2"/>
        <v>0</v>
      </c>
      <c r="E20">
        <f t="shared" si="3"/>
        <v>0</v>
      </c>
      <c r="F20">
        <f t="shared" si="4"/>
        <v>0</v>
      </c>
      <c r="G20">
        <f t="shared" si="5"/>
        <v>0</v>
      </c>
      <c r="H20">
        <f t="shared" si="6"/>
        <v>0</v>
      </c>
      <c r="I20">
        <f t="shared" si="7"/>
        <v>0</v>
      </c>
      <c r="J20">
        <f t="shared" si="8"/>
        <v>0</v>
      </c>
    </row>
    <row r="21" spans="1:10">
      <c r="A21" t="s">
        <v>8</v>
      </c>
      <c r="B21">
        <f t="shared" si="1"/>
        <v>0</v>
      </c>
      <c r="C21">
        <f t="shared" si="9"/>
        <v>0</v>
      </c>
      <c r="D21">
        <f t="shared" si="2"/>
        <v>0</v>
      </c>
      <c r="E21">
        <f t="shared" si="3"/>
        <v>0</v>
      </c>
      <c r="F21">
        <f t="shared" si="4"/>
        <v>0</v>
      </c>
      <c r="G21">
        <f t="shared" si="5"/>
        <v>0</v>
      </c>
      <c r="H21">
        <f t="shared" si="6"/>
        <v>0</v>
      </c>
      <c r="I21">
        <f t="shared" si="7"/>
        <v>0</v>
      </c>
      <c r="J21">
        <f t="shared" si="8"/>
        <v>0</v>
      </c>
    </row>
    <row r="22" spans="1:10">
      <c r="A22" t="s">
        <v>9</v>
      </c>
      <c r="B22">
        <f t="shared" si="1"/>
        <v>0</v>
      </c>
      <c r="C22">
        <f t="shared" si="9"/>
        <v>0</v>
      </c>
      <c r="D22">
        <f t="shared" si="2"/>
        <v>0</v>
      </c>
      <c r="E22">
        <f t="shared" si="3"/>
        <v>0</v>
      </c>
      <c r="F22">
        <f t="shared" si="4"/>
        <v>0</v>
      </c>
      <c r="G22">
        <f t="shared" si="5"/>
        <v>0</v>
      </c>
      <c r="H22">
        <f t="shared" si="6"/>
        <v>0</v>
      </c>
      <c r="I22">
        <f t="shared" si="7"/>
        <v>0</v>
      </c>
      <c r="J22">
        <f t="shared" si="8"/>
        <v>0</v>
      </c>
    </row>
    <row r="23" spans="1:10">
      <c r="B23">
        <f>SUM(B16:B22)</f>
        <v>0</v>
      </c>
      <c r="C23">
        <f t="shared" ref="C23:J23" si="10">SUM(C16:C22)</f>
        <v>1</v>
      </c>
      <c r="D23">
        <f t="shared" si="10"/>
        <v>2</v>
      </c>
      <c r="E23">
        <f t="shared" si="10"/>
        <v>4</v>
      </c>
      <c r="F23">
        <f t="shared" si="10"/>
        <v>7</v>
      </c>
      <c r="G23">
        <f t="shared" si="10"/>
        <v>13</v>
      </c>
      <c r="H23">
        <f t="shared" si="10"/>
        <v>25</v>
      </c>
      <c r="I23">
        <f t="shared" si="10"/>
        <v>49</v>
      </c>
      <c r="J23">
        <f t="shared" si="10"/>
        <v>97</v>
      </c>
    </row>
    <row r="24" spans="1:10">
      <c r="B24" t="s">
        <v>10</v>
      </c>
    </row>
    <row r="25" spans="1:10">
      <c r="B25">
        <v>5</v>
      </c>
    </row>
    <row r="26" spans="1:10">
      <c r="B26">
        <v>7</v>
      </c>
    </row>
    <row r="27" spans="1:10">
      <c r="B27">
        <v>5</v>
      </c>
    </row>
    <row r="28" spans="1:10">
      <c r="B28">
        <v>5</v>
      </c>
    </row>
    <row r="29" spans="1:10">
      <c r="B29">
        <v>5</v>
      </c>
    </row>
    <row r="30" spans="1:10">
      <c r="B30">
        <v>5</v>
      </c>
    </row>
    <row r="31" spans="1:10">
      <c r="B31">
        <v>20</v>
      </c>
    </row>
    <row r="34" spans="2:10">
      <c r="B34" t="s">
        <v>11</v>
      </c>
    </row>
    <row r="35" spans="2:10">
      <c r="B35" cm="1">
        <f t="array" ref="B35:J41">B16:J22/B25:B31</f>
        <v>0</v>
      </c>
      <c r="C35">
        <v>0</v>
      </c>
      <c r="D35">
        <v>0.2</v>
      </c>
      <c r="E35">
        <v>0.2</v>
      </c>
      <c r="F35">
        <v>0.2</v>
      </c>
      <c r="G35">
        <v>0.2</v>
      </c>
      <c r="H35">
        <v>0.2</v>
      </c>
      <c r="I35">
        <v>0.2</v>
      </c>
      <c r="J35">
        <v>0.2</v>
      </c>
    </row>
    <row r="36" spans="2:10">
      <c r="B36">
        <v>0</v>
      </c>
      <c r="C36">
        <v>0.14285714285714285</v>
      </c>
      <c r="D36">
        <v>0.14285714285714285</v>
      </c>
      <c r="E36">
        <v>0.14285714285714285</v>
      </c>
      <c r="F36">
        <v>0.14285714285714285</v>
      </c>
      <c r="G36">
        <v>0.14285714285714285</v>
      </c>
      <c r="H36">
        <v>0.14285714285714285</v>
      </c>
      <c r="I36">
        <v>0.14285714285714285</v>
      </c>
      <c r="J36">
        <v>0.14285714285714285</v>
      </c>
    </row>
    <row r="37" spans="2:10">
      <c r="B37">
        <v>0</v>
      </c>
      <c r="C37">
        <v>0</v>
      </c>
      <c r="D37">
        <v>0</v>
      </c>
      <c r="E37">
        <v>0.4</v>
      </c>
      <c r="F37">
        <v>0.8</v>
      </c>
      <c r="G37">
        <v>1.6</v>
      </c>
      <c r="H37">
        <v>3</v>
      </c>
      <c r="I37">
        <v>5.8</v>
      </c>
      <c r="J37">
        <v>10.199999999999999</v>
      </c>
    </row>
    <row r="38" spans="2:10">
      <c r="B38">
        <v>0</v>
      </c>
      <c r="C38">
        <v>0</v>
      </c>
      <c r="D38">
        <v>0</v>
      </c>
      <c r="E38">
        <v>0</v>
      </c>
      <c r="F38">
        <v>0.2</v>
      </c>
      <c r="G38">
        <v>0.6</v>
      </c>
      <c r="H38">
        <v>1.6</v>
      </c>
      <c r="I38">
        <v>3.6</v>
      </c>
      <c r="J38">
        <v>8.8000000000000007</v>
      </c>
    </row>
    <row r="39" spans="2:10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2:1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2:10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3C1B-60E4-ED42-ADA3-1A717CB9D41A}">
  <dimension ref="A1:S44"/>
  <sheetViews>
    <sheetView tabSelected="1" topLeftCell="A10" workbookViewId="0">
      <selection activeCell="M28" sqref="M28"/>
    </sheetView>
  </sheetViews>
  <sheetFormatPr baseColWidth="10" defaultRowHeight="16"/>
  <sheetData>
    <row r="1" spans="1:19">
      <c r="A1" t="s">
        <v>24</v>
      </c>
      <c r="K1" t="s">
        <v>25</v>
      </c>
    </row>
    <row r="2" spans="1:19">
      <c r="A2" t="s">
        <v>23</v>
      </c>
    </row>
    <row r="3" spans="1:19">
      <c r="A3">
        <v>0</v>
      </c>
      <c r="B3">
        <v>0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K3" s="7">
        <v>0</v>
      </c>
      <c r="L3" s="7">
        <v>0.1</v>
      </c>
      <c r="M3" s="7">
        <v>0.1</v>
      </c>
      <c r="N3" s="7">
        <v>0.1</v>
      </c>
      <c r="O3" s="7">
        <v>0.1</v>
      </c>
      <c r="P3" s="7">
        <v>0.1</v>
      </c>
      <c r="Q3" s="7">
        <v>0.1</v>
      </c>
      <c r="R3" s="7">
        <v>0.1</v>
      </c>
      <c r="S3" s="7">
        <v>0.1</v>
      </c>
    </row>
    <row r="4" spans="1:19">
      <c r="A4">
        <v>0</v>
      </c>
      <c r="B4">
        <v>7.1428571428571425E-2</v>
      </c>
      <c r="C4">
        <v>7.1428571428571425E-2</v>
      </c>
      <c r="D4">
        <v>7.1428571428571425E-2</v>
      </c>
      <c r="E4">
        <v>7.1428571428571425E-2</v>
      </c>
      <c r="F4">
        <v>7.1428571428571425E-2</v>
      </c>
      <c r="G4">
        <v>7.1428571428571425E-2</v>
      </c>
      <c r="H4">
        <v>7.1428571428571425E-2</v>
      </c>
      <c r="I4">
        <v>7.1428571428571425E-2</v>
      </c>
      <c r="K4" s="7">
        <v>0</v>
      </c>
      <c r="L4" s="7">
        <v>0</v>
      </c>
      <c r="M4" s="7">
        <v>7.1429000000000006E-2</v>
      </c>
      <c r="N4" s="7">
        <v>7.1429000000000006E-2</v>
      </c>
      <c r="O4" s="7">
        <v>7.1429000000000006E-2</v>
      </c>
      <c r="P4" s="7">
        <v>7.1429000000000006E-2</v>
      </c>
      <c r="Q4" s="7">
        <v>7.1429000000000006E-2</v>
      </c>
      <c r="R4" s="7">
        <v>7.1429000000000006E-2</v>
      </c>
      <c r="S4" s="7">
        <v>7.1429000000000006E-2</v>
      </c>
    </row>
    <row r="5" spans="1:19">
      <c r="A5">
        <v>0</v>
      </c>
      <c r="B5">
        <v>0</v>
      </c>
      <c r="C5">
        <v>0</v>
      </c>
      <c r="D5">
        <v>0.2</v>
      </c>
      <c r="E5">
        <v>0.4</v>
      </c>
      <c r="F5">
        <v>0.8</v>
      </c>
      <c r="G5">
        <v>1.5</v>
      </c>
      <c r="H5">
        <v>2.9</v>
      </c>
      <c r="I5">
        <v>5.0999999999999996</v>
      </c>
      <c r="K5" s="7">
        <v>0</v>
      </c>
      <c r="L5" s="7">
        <v>0</v>
      </c>
      <c r="M5" s="7">
        <v>0</v>
      </c>
      <c r="N5" s="7">
        <v>0.1</v>
      </c>
      <c r="O5" s="7">
        <v>0.3</v>
      </c>
      <c r="P5" s="7">
        <v>0.6</v>
      </c>
      <c r="Q5" s="7">
        <v>1</v>
      </c>
      <c r="R5" s="7">
        <v>1.8</v>
      </c>
      <c r="S5" s="7">
        <v>2.9</v>
      </c>
    </row>
    <row r="6" spans="1:19">
      <c r="A6">
        <v>0</v>
      </c>
      <c r="B6">
        <v>0</v>
      </c>
      <c r="C6">
        <v>0</v>
      </c>
      <c r="D6">
        <v>0</v>
      </c>
      <c r="E6">
        <v>0.1</v>
      </c>
      <c r="F6">
        <v>0.3</v>
      </c>
      <c r="G6">
        <v>0.8</v>
      </c>
      <c r="H6">
        <v>1.8</v>
      </c>
      <c r="I6">
        <v>4.4000000000000004</v>
      </c>
      <c r="K6" s="7">
        <v>0</v>
      </c>
      <c r="L6" s="7">
        <v>0</v>
      </c>
      <c r="M6" s="7">
        <v>0</v>
      </c>
      <c r="N6" s="7">
        <v>0.1</v>
      </c>
      <c r="O6" s="7">
        <v>0.1</v>
      </c>
      <c r="P6" s="7">
        <v>0.3</v>
      </c>
      <c r="Q6" s="7">
        <v>0.9</v>
      </c>
      <c r="R6" s="7">
        <v>1.8</v>
      </c>
      <c r="S6" s="7">
        <v>4</v>
      </c>
    </row>
    <row r="7" spans="1:1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 s="7">
        <v>0</v>
      </c>
      <c r="L7" s="7">
        <v>0</v>
      </c>
      <c r="M7" s="7">
        <v>0</v>
      </c>
      <c r="N7" s="7">
        <v>0</v>
      </c>
      <c r="O7" s="7">
        <v>0.1</v>
      </c>
      <c r="P7" s="7">
        <v>0.1</v>
      </c>
      <c r="Q7" s="7">
        <v>0.2</v>
      </c>
      <c r="R7" s="7">
        <v>0.6</v>
      </c>
      <c r="S7" s="7">
        <v>1.2</v>
      </c>
    </row>
    <row r="8" spans="1:1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0.1</v>
      </c>
      <c r="Q8" s="7">
        <v>0.2</v>
      </c>
      <c r="R8" s="7">
        <v>0.5</v>
      </c>
      <c r="S8" s="7">
        <v>1.4</v>
      </c>
    </row>
    <row r="9" spans="1:1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r="12" spans="1:19">
      <c r="A12" t="s">
        <v>26</v>
      </c>
    </row>
    <row r="13" spans="1:19">
      <c r="A13">
        <v>0</v>
      </c>
      <c r="B13">
        <v>0</v>
      </c>
      <c r="C13">
        <v>0.54589999999999972</v>
      </c>
      <c r="D13">
        <v>0.54649999999999999</v>
      </c>
      <c r="E13">
        <v>0.5502999999999999</v>
      </c>
      <c r="F13">
        <v>0.54179999999999962</v>
      </c>
      <c r="G13">
        <v>0.56169999999999976</v>
      </c>
      <c r="H13">
        <v>0.55400000000000027</v>
      </c>
      <c r="I13">
        <v>0.55509999999999982</v>
      </c>
      <c r="K13">
        <v>0</v>
      </c>
      <c r="L13">
        <v>0.53959999999999952</v>
      </c>
      <c r="M13">
        <v>0.54970000000000063</v>
      </c>
      <c r="N13">
        <v>0.54270000000000018</v>
      </c>
      <c r="O13">
        <v>0.55999999999999939</v>
      </c>
      <c r="P13">
        <v>0.57359999999999967</v>
      </c>
      <c r="Q13">
        <v>0.5464</v>
      </c>
      <c r="R13">
        <v>0.54390000000000038</v>
      </c>
      <c r="S13">
        <v>0.53910000000000013</v>
      </c>
    </row>
    <row r="14" spans="1:19">
      <c r="A14">
        <v>0</v>
      </c>
      <c r="B14">
        <v>0.54621428571428621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>
        <v>0</v>
      </c>
      <c r="B15">
        <v>1</v>
      </c>
      <c r="C15">
        <v>1</v>
      </c>
      <c r="D15">
        <v>1.0085000000000011</v>
      </c>
      <c r="E15">
        <v>1.0582000000000069</v>
      </c>
      <c r="F15">
        <v>1.2333000000000029</v>
      </c>
      <c r="G15">
        <v>1.7034999999999989</v>
      </c>
      <c r="H15">
        <v>2.94580000000003</v>
      </c>
      <c r="I15">
        <v>5.1056000000000159</v>
      </c>
      <c r="K15">
        <v>0</v>
      </c>
      <c r="L15">
        <v>1</v>
      </c>
      <c r="M15">
        <v>1</v>
      </c>
      <c r="N15">
        <v>1</v>
      </c>
      <c r="O15">
        <v>1.028900000000005</v>
      </c>
      <c r="P15">
        <v>1.128100000000007</v>
      </c>
      <c r="Q15">
        <v>1.352799999999994</v>
      </c>
      <c r="R15">
        <v>1.9406000000000061</v>
      </c>
      <c r="S15">
        <v>2.9504000000000268</v>
      </c>
    </row>
    <row r="16" spans="1:19">
      <c r="A16">
        <v>0</v>
      </c>
      <c r="B16">
        <v>1</v>
      </c>
      <c r="C16">
        <v>1</v>
      </c>
      <c r="D16">
        <v>1</v>
      </c>
      <c r="E16">
        <v>1</v>
      </c>
      <c r="F16">
        <v>1.0293000000000041</v>
      </c>
      <c r="G16">
        <v>1.2309000000000021</v>
      </c>
      <c r="H16">
        <v>1.950000000000006</v>
      </c>
      <c r="I16">
        <v>4.4092000000000304</v>
      </c>
      <c r="K16">
        <v>0</v>
      </c>
      <c r="L16">
        <v>1</v>
      </c>
      <c r="M16">
        <v>1</v>
      </c>
      <c r="N16">
        <v>1</v>
      </c>
      <c r="O16">
        <v>1</v>
      </c>
      <c r="P16">
        <v>1.0237000000000041</v>
      </c>
      <c r="Q16">
        <v>1.2869999999999959</v>
      </c>
      <c r="R16">
        <v>1.948500000000007</v>
      </c>
      <c r="S16">
        <v>4.0137999999999918</v>
      </c>
    </row>
    <row r="17" spans="1:19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1.008900000000001</v>
      </c>
      <c r="R17">
        <v>1.136300000000009</v>
      </c>
      <c r="S17">
        <v>1.483100000000003</v>
      </c>
    </row>
    <row r="18" spans="1:19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1.0112000000000021</v>
      </c>
      <c r="R18">
        <v>1.090100000000009</v>
      </c>
      <c r="S18">
        <v>1.628599999999998</v>
      </c>
    </row>
    <row r="19" spans="1:19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1" spans="1:19">
      <c r="A21" t="s">
        <v>29</v>
      </c>
    </row>
    <row r="22" spans="1:19">
      <c r="A22">
        <v>0</v>
      </c>
      <c r="B22">
        <v>0</v>
      </c>
      <c r="C22">
        <v>0.53130000000000011</v>
      </c>
      <c r="D22">
        <v>0.5479999999999996</v>
      </c>
      <c r="E22">
        <v>0.54649999999999987</v>
      </c>
      <c r="F22">
        <v>0.54510000000000003</v>
      </c>
      <c r="G22">
        <v>0.54820000000000046</v>
      </c>
      <c r="H22">
        <v>0.57090000000000007</v>
      </c>
      <c r="I22">
        <v>0.54099999999999948</v>
      </c>
      <c r="K22">
        <v>0</v>
      </c>
      <c r="L22">
        <v>0.55120000000000036</v>
      </c>
      <c r="M22">
        <v>0.56159999999999988</v>
      </c>
      <c r="N22">
        <v>0.53420000000000001</v>
      </c>
      <c r="O22">
        <v>0.54539999999999944</v>
      </c>
      <c r="P22">
        <v>0.55730000000000102</v>
      </c>
      <c r="Q22">
        <v>0.55630000000000035</v>
      </c>
      <c r="R22">
        <v>0.56910000000000027</v>
      </c>
      <c r="S22">
        <v>0.56010000000000049</v>
      </c>
    </row>
    <row r="23" spans="1:19">
      <c r="A23">
        <v>0</v>
      </c>
      <c r="B23">
        <v>0.52964285714285719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>
        <v>0</v>
      </c>
      <c r="B24">
        <v>1</v>
      </c>
      <c r="C24">
        <v>1</v>
      </c>
      <c r="D24">
        <v>1.009100000000001</v>
      </c>
      <c r="E24">
        <v>1.058500000000008</v>
      </c>
      <c r="F24">
        <v>1.235800000000002</v>
      </c>
      <c r="G24">
        <v>1.704000000000002</v>
      </c>
      <c r="H24">
        <v>2.9506000000000281</v>
      </c>
      <c r="I24">
        <v>5.1042000000000183</v>
      </c>
      <c r="K24">
        <v>0</v>
      </c>
      <c r="L24">
        <v>1</v>
      </c>
      <c r="M24">
        <v>1</v>
      </c>
      <c r="N24">
        <v>1</v>
      </c>
      <c r="O24">
        <v>1.0292000000000039</v>
      </c>
      <c r="P24">
        <v>1.1316000000000079</v>
      </c>
      <c r="Q24">
        <v>1.3472999999999991</v>
      </c>
      <c r="R24">
        <v>1.9465000000000059</v>
      </c>
      <c r="S24">
        <v>2.9471000000000269</v>
      </c>
    </row>
    <row r="25" spans="1:19">
      <c r="A25">
        <v>0</v>
      </c>
      <c r="B25">
        <v>1</v>
      </c>
      <c r="C25">
        <v>1</v>
      </c>
      <c r="D25">
        <v>1</v>
      </c>
      <c r="E25">
        <v>1</v>
      </c>
      <c r="F25">
        <v>1.030800000000005</v>
      </c>
      <c r="G25">
        <v>1.223900000000004</v>
      </c>
      <c r="H25">
        <v>1.9458000000000051</v>
      </c>
      <c r="I25">
        <v>4.4091000000000298</v>
      </c>
      <c r="K25">
        <v>0</v>
      </c>
      <c r="L25">
        <v>1</v>
      </c>
      <c r="M25">
        <v>1</v>
      </c>
      <c r="N25">
        <v>1</v>
      </c>
      <c r="O25">
        <v>1</v>
      </c>
      <c r="P25">
        <v>1.027300000000005</v>
      </c>
      <c r="Q25">
        <v>1.289499999999997</v>
      </c>
      <c r="R25">
        <v>1.9505000000000079</v>
      </c>
      <c r="S25">
        <v>4.0144999999999902</v>
      </c>
    </row>
    <row r="26" spans="1:19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1.0096000000000021</v>
      </c>
      <c r="R26">
        <v>1.130700000000008</v>
      </c>
      <c r="S26">
        <v>1.4813000000000029</v>
      </c>
    </row>
    <row r="27" spans="1:19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1.0112000000000021</v>
      </c>
      <c r="R27">
        <v>1.093300000000009</v>
      </c>
      <c r="S27">
        <v>1.6281999999999961</v>
      </c>
    </row>
    <row r="28" spans="1:19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31" spans="1:19">
      <c r="A31" t="s">
        <v>27</v>
      </c>
    </row>
    <row r="32" spans="1:19">
      <c r="A32">
        <v>20</v>
      </c>
      <c r="B32">
        <v>73</v>
      </c>
      <c r="C32">
        <v>62</v>
      </c>
      <c r="D32">
        <v>51</v>
      </c>
      <c r="E32">
        <v>51</v>
      </c>
      <c r="F32">
        <v>48</v>
      </c>
      <c r="G32">
        <v>38</v>
      </c>
      <c r="K32">
        <v>30</v>
      </c>
      <c r="L32">
        <v>68</v>
      </c>
      <c r="M32">
        <v>63</v>
      </c>
      <c r="N32">
        <v>59</v>
      </c>
      <c r="O32">
        <v>59</v>
      </c>
      <c r="P32">
        <v>52</v>
      </c>
      <c r="Q32">
        <v>32</v>
      </c>
    </row>
    <row r="33" spans="1:19">
      <c r="A33">
        <v>41</v>
      </c>
      <c r="B33">
        <v>127</v>
      </c>
      <c r="C33">
        <v>108</v>
      </c>
      <c r="D33">
        <v>93</v>
      </c>
      <c r="E33">
        <v>86</v>
      </c>
      <c r="F33">
        <v>86</v>
      </c>
      <c r="G33">
        <v>73</v>
      </c>
      <c r="K33">
        <v>60</v>
      </c>
      <c r="L33">
        <v>119</v>
      </c>
      <c r="M33">
        <v>110</v>
      </c>
      <c r="N33">
        <v>104</v>
      </c>
      <c r="O33">
        <v>95</v>
      </c>
      <c r="P33">
        <v>95</v>
      </c>
      <c r="Q33">
        <v>73</v>
      </c>
    </row>
    <row r="37" spans="1:19">
      <c r="A37" t="s">
        <v>28</v>
      </c>
    </row>
    <row r="38" spans="1:19">
      <c r="A38">
        <v>0</v>
      </c>
      <c r="B38">
        <v>0</v>
      </c>
      <c r="C38" s="3">
        <v>0.40923432900000001</v>
      </c>
      <c r="D38">
        <v>0.23348928299999999</v>
      </c>
      <c r="E38">
        <v>0.126819127</v>
      </c>
      <c r="F38">
        <v>7.0848708999999996E-2</v>
      </c>
      <c r="G38">
        <v>3.7639329999999999E-2</v>
      </c>
      <c r="H38">
        <v>1.884307E-2</v>
      </c>
      <c r="I38">
        <v>8.3960519999999993E-3</v>
      </c>
      <c r="K38">
        <v>0</v>
      </c>
      <c r="L38">
        <v>1</v>
      </c>
      <c r="M38">
        <v>0.361973775</v>
      </c>
      <c r="N38">
        <v>0.21708983400000001</v>
      </c>
      <c r="O38">
        <v>0.12278375</v>
      </c>
      <c r="P38">
        <v>6.5487529000000003E-2</v>
      </c>
      <c r="Q38">
        <v>3.4292405999999998E-2</v>
      </c>
      <c r="R38">
        <v>1.7277210000000001E-2</v>
      </c>
      <c r="S38">
        <v>8.7271369999999994E-3</v>
      </c>
    </row>
    <row r="39" spans="1:19">
      <c r="A39">
        <v>0</v>
      </c>
      <c r="B39">
        <v>1</v>
      </c>
      <c r="C39" s="3">
        <v>0.81846865800000002</v>
      </c>
      <c r="D39">
        <v>0.46697856599999998</v>
      </c>
      <c r="E39">
        <v>0.25363825400000001</v>
      </c>
      <c r="F39">
        <v>0.14169741699999999</v>
      </c>
      <c r="G39">
        <v>7.5278659999999997E-2</v>
      </c>
      <c r="H39">
        <v>3.768614E-2</v>
      </c>
      <c r="I39">
        <v>1.6792102999999999E-2</v>
      </c>
      <c r="K39">
        <v>0</v>
      </c>
      <c r="L39">
        <v>1</v>
      </c>
      <c r="M39">
        <v>0.72394755</v>
      </c>
      <c r="N39">
        <v>0.43417966800000002</v>
      </c>
      <c r="O39">
        <v>0.24556749999999999</v>
      </c>
      <c r="P39">
        <v>0.13097505700000001</v>
      </c>
      <c r="Q39">
        <v>6.8584810999999996E-2</v>
      </c>
      <c r="R39">
        <v>3.4554419000000003E-2</v>
      </c>
      <c r="S39">
        <v>1.7454272999999999E-2</v>
      </c>
    </row>
    <row r="40" spans="1:19">
      <c r="A40">
        <v>0</v>
      </c>
      <c r="B40">
        <v>1</v>
      </c>
      <c r="C40">
        <v>0.95814051300000003</v>
      </c>
      <c r="D40">
        <v>0.87193994100000005</v>
      </c>
      <c r="E40">
        <v>0.82704682699999998</v>
      </c>
      <c r="F40">
        <v>0.76494464900000003</v>
      </c>
      <c r="G40">
        <v>0.69016208099999998</v>
      </c>
      <c r="H40">
        <v>0.62594501700000005</v>
      </c>
      <c r="I40">
        <v>0.54445747099999997</v>
      </c>
      <c r="K40">
        <v>0</v>
      </c>
      <c r="L40">
        <v>1</v>
      </c>
      <c r="M40">
        <v>0.85231193900000002</v>
      </c>
      <c r="N40">
        <v>0.75323748300000004</v>
      </c>
      <c r="O40">
        <v>0.64937875199999995</v>
      </c>
      <c r="P40">
        <v>0.56344671199999996</v>
      </c>
      <c r="Q40">
        <v>0.45951823400000003</v>
      </c>
      <c r="R40">
        <v>0.39491055800000002</v>
      </c>
      <c r="S40">
        <v>0.31393969700000002</v>
      </c>
    </row>
    <row r="41" spans="1:19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0</v>
      </c>
      <c r="L41">
        <v>1</v>
      </c>
      <c r="M41">
        <v>0.94478951</v>
      </c>
      <c r="N41">
        <v>0.92576730900000004</v>
      </c>
      <c r="O41">
        <v>0.87365628900000003</v>
      </c>
      <c r="P41">
        <v>0.85165532899999996</v>
      </c>
      <c r="Q41">
        <v>0.82137838699999999</v>
      </c>
      <c r="R41">
        <v>0.77755592699999998</v>
      </c>
      <c r="S41">
        <v>0.730794681</v>
      </c>
    </row>
    <row r="42" spans="1:19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0</v>
      </c>
      <c r="L42">
        <v>1</v>
      </c>
      <c r="M42">
        <v>0.97515527999999996</v>
      </c>
      <c r="N42">
        <v>0.96543285400000001</v>
      </c>
      <c r="O42">
        <v>0.94073712099999995</v>
      </c>
      <c r="P42">
        <v>0.92594104300000002</v>
      </c>
      <c r="Q42">
        <v>0.920274339</v>
      </c>
      <c r="R42">
        <v>0.89044863699999999</v>
      </c>
      <c r="S42">
        <v>0.85957925000000002</v>
      </c>
    </row>
    <row r="43" spans="1:19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74E08-0873-244B-B09F-BDF2CC04F13C}">
  <dimension ref="A1:P77"/>
  <sheetViews>
    <sheetView topLeftCell="A2" workbookViewId="0">
      <selection activeCell="H77" sqref="H77"/>
    </sheetView>
  </sheetViews>
  <sheetFormatPr baseColWidth="10" defaultRowHeight="16"/>
  <cols>
    <col min="14" max="14" width="34.1640625" customWidth="1"/>
    <col min="15" max="15" width="10.83203125" customWidth="1"/>
  </cols>
  <sheetData>
    <row r="1" spans="1:16" ht="48" customHeight="1">
      <c r="E1" s="4" t="s">
        <v>17</v>
      </c>
      <c r="F1">
        <v>0.09</v>
      </c>
      <c r="H1" t="s">
        <v>14</v>
      </c>
      <c r="I1" t="s">
        <v>15</v>
      </c>
    </row>
    <row r="2" spans="1:16" ht="59" customHeight="1">
      <c r="A2" s="8" t="s">
        <v>12</v>
      </c>
      <c r="B2" s="8"/>
      <c r="C2" s="8"/>
      <c r="E2" s="8" t="s">
        <v>13</v>
      </c>
      <c r="F2" s="8"/>
      <c r="H2" s="8" t="s">
        <v>16</v>
      </c>
      <c r="I2" s="8"/>
      <c r="K2" s="8" t="s">
        <v>18</v>
      </c>
      <c r="L2" s="8"/>
      <c r="N2" t="s">
        <v>19</v>
      </c>
      <c r="O2" t="s">
        <v>21</v>
      </c>
      <c r="P2" t="s">
        <v>22</v>
      </c>
    </row>
    <row r="3" spans="1:16">
      <c r="A3">
        <v>25</v>
      </c>
      <c r="B3">
        <v>1</v>
      </c>
      <c r="C3">
        <v>0</v>
      </c>
      <c r="K3" s="6">
        <v>0</v>
      </c>
      <c r="N3">
        <v>0</v>
      </c>
      <c r="O3">
        <v>0</v>
      </c>
    </row>
    <row r="4" spans="1:16">
      <c r="B4">
        <v>2</v>
      </c>
      <c r="C4">
        <v>1</v>
      </c>
      <c r="E4">
        <v>0.60433709222666976</v>
      </c>
      <c r="F4" t="b">
        <f>E4&lt;$S$1</f>
        <v>0</v>
      </c>
      <c r="K4" s="6">
        <v>1</v>
      </c>
      <c r="N4">
        <v>1</v>
      </c>
      <c r="O4">
        <f ca="1">RANDBETWEEN(0,100)</f>
        <v>95</v>
      </c>
    </row>
    <row r="5" spans="1:16">
      <c r="B5">
        <v>3</v>
      </c>
      <c r="C5">
        <v>0</v>
      </c>
      <c r="K5" s="6">
        <v>1</v>
      </c>
      <c r="N5">
        <v>1</v>
      </c>
      <c r="O5">
        <v>4</v>
      </c>
    </row>
    <row r="6" spans="1:16">
      <c r="B6">
        <v>4</v>
      </c>
      <c r="C6">
        <v>1</v>
      </c>
      <c r="E6">
        <v>5.3189185725550647E-3</v>
      </c>
      <c r="F6" s="1" t="b">
        <f>E6&lt;$S$1</f>
        <v>0</v>
      </c>
      <c r="H6">
        <v>2.5999999999999999E-2</v>
      </c>
      <c r="I6">
        <f>CEILING(H6*12,1)</f>
        <v>1</v>
      </c>
      <c r="K6" s="6">
        <v>1</v>
      </c>
      <c r="N6" s="6">
        <v>2</v>
      </c>
      <c r="O6">
        <v>0</v>
      </c>
    </row>
    <row r="7" spans="1:16">
      <c r="B7">
        <v>5</v>
      </c>
      <c r="C7">
        <v>0</v>
      </c>
      <c r="K7" s="6">
        <v>1</v>
      </c>
      <c r="N7">
        <v>1</v>
      </c>
      <c r="O7">
        <v>5</v>
      </c>
    </row>
    <row r="8" spans="1:16">
      <c r="B8">
        <v>6</v>
      </c>
      <c r="C8">
        <v>1</v>
      </c>
      <c r="E8">
        <v>0.78920982938995243</v>
      </c>
      <c r="F8" t="b">
        <v>0</v>
      </c>
      <c r="K8" s="6">
        <v>1</v>
      </c>
      <c r="N8">
        <v>1</v>
      </c>
      <c r="O8">
        <v>3</v>
      </c>
    </row>
    <row r="9" spans="1:16">
      <c r="B9">
        <v>7</v>
      </c>
      <c r="C9">
        <v>0</v>
      </c>
      <c r="K9" s="6">
        <v>1</v>
      </c>
      <c r="N9">
        <v>1</v>
      </c>
      <c r="O9">
        <v>5</v>
      </c>
    </row>
    <row r="10" spans="1:16">
      <c r="B10">
        <v>8</v>
      </c>
      <c r="C10">
        <v>0</v>
      </c>
      <c r="E10">
        <v>0.57182697003763827</v>
      </c>
      <c r="F10" t="b">
        <f>E10&lt;$S$1</f>
        <v>0</v>
      </c>
      <c r="K10" s="6">
        <v>1</v>
      </c>
      <c r="N10">
        <v>1</v>
      </c>
      <c r="O10">
        <v>3</v>
      </c>
    </row>
    <row r="11" spans="1:16">
      <c r="B11">
        <v>9</v>
      </c>
      <c r="C11">
        <v>0</v>
      </c>
      <c r="K11" s="6">
        <v>1</v>
      </c>
      <c r="N11">
        <v>1</v>
      </c>
      <c r="O11">
        <v>5</v>
      </c>
    </row>
    <row r="12" spans="1:16">
      <c r="B12">
        <v>10</v>
      </c>
      <c r="C12">
        <v>1</v>
      </c>
      <c r="E12">
        <v>0.7489868204453578</v>
      </c>
      <c r="F12" t="b">
        <f>E12&lt;$S$1</f>
        <v>0</v>
      </c>
      <c r="K12" s="6">
        <v>1</v>
      </c>
      <c r="N12">
        <v>1</v>
      </c>
      <c r="O12">
        <v>5</v>
      </c>
    </row>
    <row r="13" spans="1:16">
      <c r="B13">
        <v>11</v>
      </c>
      <c r="C13">
        <v>0</v>
      </c>
      <c r="K13" s="6">
        <v>1</v>
      </c>
      <c r="N13">
        <v>1</v>
      </c>
      <c r="O13">
        <v>3</v>
      </c>
    </row>
    <row r="14" spans="1:16">
      <c r="B14">
        <v>12</v>
      </c>
      <c r="C14">
        <v>0</v>
      </c>
      <c r="K14" s="6">
        <v>1</v>
      </c>
      <c r="N14">
        <v>1</v>
      </c>
      <c r="O14">
        <v>2</v>
      </c>
    </row>
    <row r="15" spans="1:16">
      <c r="A15">
        <v>26</v>
      </c>
      <c r="B15">
        <v>1</v>
      </c>
      <c r="C15">
        <v>1</v>
      </c>
      <c r="E15">
        <v>0.31532858434261013</v>
      </c>
      <c r="F15" t="b">
        <f>E15&lt;$S$1</f>
        <v>0</v>
      </c>
      <c r="K15">
        <v>1</v>
      </c>
      <c r="N15">
        <v>1</v>
      </c>
    </row>
    <row r="16" spans="1:16">
      <c r="B16">
        <v>2</v>
      </c>
      <c r="C16">
        <v>0</v>
      </c>
      <c r="K16">
        <v>1</v>
      </c>
      <c r="N16">
        <v>1</v>
      </c>
    </row>
    <row r="17" spans="1:14">
      <c r="B17">
        <v>3</v>
      </c>
      <c r="C17">
        <v>0</v>
      </c>
      <c r="K17">
        <v>1</v>
      </c>
      <c r="N17">
        <v>1</v>
      </c>
    </row>
    <row r="18" spans="1:14">
      <c r="B18">
        <v>4</v>
      </c>
      <c r="C18">
        <v>0</v>
      </c>
      <c r="K18">
        <v>1</v>
      </c>
      <c r="N18">
        <v>1</v>
      </c>
    </row>
    <row r="19" spans="1:14">
      <c r="B19">
        <v>5</v>
      </c>
      <c r="C19">
        <v>0</v>
      </c>
      <c r="K19">
        <v>1</v>
      </c>
      <c r="N19">
        <v>1</v>
      </c>
    </row>
    <row r="20" spans="1:14">
      <c r="B20">
        <v>6</v>
      </c>
      <c r="C20">
        <v>0</v>
      </c>
      <c r="K20">
        <v>1</v>
      </c>
      <c r="N20">
        <v>1</v>
      </c>
    </row>
    <row r="21" spans="1:14">
      <c r="B21">
        <v>7</v>
      </c>
      <c r="C21">
        <v>1</v>
      </c>
      <c r="E21">
        <v>0.61693570593053493</v>
      </c>
      <c r="F21" t="b">
        <f>E21&lt;$S$1</f>
        <v>0</v>
      </c>
      <c r="K21">
        <v>1</v>
      </c>
      <c r="N21">
        <v>1</v>
      </c>
    </row>
    <row r="22" spans="1:14">
      <c r="B22">
        <v>8</v>
      </c>
      <c r="C22">
        <v>0</v>
      </c>
      <c r="K22">
        <v>1</v>
      </c>
      <c r="N22">
        <v>1</v>
      </c>
    </row>
    <row r="23" spans="1:14">
      <c r="B23">
        <v>9</v>
      </c>
      <c r="C23">
        <v>0</v>
      </c>
      <c r="K23">
        <v>1</v>
      </c>
      <c r="N23">
        <v>1</v>
      </c>
    </row>
    <row r="24" spans="1:14">
      <c r="B24">
        <v>10</v>
      </c>
      <c r="C24">
        <v>1</v>
      </c>
      <c r="E24">
        <v>0.44883911172532853</v>
      </c>
      <c r="F24" t="b">
        <f>E24&lt;$S$1</f>
        <v>0</v>
      </c>
      <c r="K24">
        <v>1</v>
      </c>
      <c r="N24">
        <v>1</v>
      </c>
    </row>
    <row r="25" spans="1:14">
      <c r="B25">
        <v>11</v>
      </c>
      <c r="C25">
        <v>0</v>
      </c>
      <c r="K25">
        <v>1</v>
      </c>
      <c r="N25">
        <v>1</v>
      </c>
    </row>
    <row r="26" spans="1:14">
      <c r="B26">
        <v>12</v>
      </c>
      <c r="C26">
        <v>0</v>
      </c>
      <c r="K26">
        <v>1</v>
      </c>
      <c r="N26">
        <v>1</v>
      </c>
    </row>
    <row r="27" spans="1:14">
      <c r="A27">
        <v>27</v>
      </c>
      <c r="B27">
        <v>1</v>
      </c>
      <c r="C27">
        <v>1</v>
      </c>
      <c r="E27">
        <v>0.74049972340881132</v>
      </c>
      <c r="F27" t="b">
        <f>E27&lt;$S$1</f>
        <v>0</v>
      </c>
      <c r="K27">
        <v>1</v>
      </c>
      <c r="N27">
        <v>1</v>
      </c>
    </row>
    <row r="28" spans="1:14">
      <c r="B28">
        <v>2</v>
      </c>
      <c r="C28">
        <v>0</v>
      </c>
      <c r="K28">
        <v>1</v>
      </c>
      <c r="N28">
        <v>1</v>
      </c>
    </row>
    <row r="29" spans="1:14">
      <c r="B29">
        <v>3</v>
      </c>
      <c r="C29">
        <v>0</v>
      </c>
      <c r="K29">
        <v>1</v>
      </c>
      <c r="N29">
        <v>1</v>
      </c>
    </row>
    <row r="30" spans="1:14">
      <c r="B30">
        <v>4</v>
      </c>
      <c r="C30">
        <v>0</v>
      </c>
      <c r="K30">
        <v>1</v>
      </c>
      <c r="N30">
        <v>1</v>
      </c>
    </row>
    <row r="31" spans="1:14">
      <c r="B31">
        <v>5</v>
      </c>
      <c r="C31">
        <v>1</v>
      </c>
      <c r="E31">
        <v>8.085981158727007E-2</v>
      </c>
      <c r="F31" s="1" t="b">
        <f>E31&lt;$S$1</f>
        <v>0</v>
      </c>
      <c r="H31">
        <v>2.74</v>
      </c>
      <c r="I31">
        <f>CEILING(H31*12,1)</f>
        <v>33</v>
      </c>
      <c r="K31">
        <v>1</v>
      </c>
      <c r="N31">
        <v>2</v>
      </c>
    </row>
    <row r="32" spans="1:14">
      <c r="B32">
        <v>6</v>
      </c>
      <c r="C32">
        <v>0</v>
      </c>
      <c r="K32">
        <v>1</v>
      </c>
      <c r="N32">
        <v>2</v>
      </c>
    </row>
    <row r="33" spans="1:14">
      <c r="B33">
        <v>7</v>
      </c>
      <c r="C33">
        <v>0</v>
      </c>
      <c r="K33">
        <v>1</v>
      </c>
      <c r="N33">
        <v>2</v>
      </c>
    </row>
    <row r="34" spans="1:14">
      <c r="B34">
        <v>8</v>
      </c>
      <c r="C34">
        <v>0</v>
      </c>
      <c r="K34">
        <v>1</v>
      </c>
      <c r="N34">
        <v>2</v>
      </c>
    </row>
    <row r="35" spans="1:14">
      <c r="B35">
        <v>9</v>
      </c>
      <c r="C35">
        <v>1</v>
      </c>
      <c r="E35">
        <v>3.9934460198367883E-2</v>
      </c>
      <c r="F35" s="1" t="b">
        <f>E35&lt;$S$1</f>
        <v>0</v>
      </c>
      <c r="H35">
        <v>0.46</v>
      </c>
      <c r="I35">
        <f>CEILING(H35*12,1)</f>
        <v>6</v>
      </c>
      <c r="K35">
        <v>1</v>
      </c>
      <c r="N35" s="6">
        <v>3</v>
      </c>
    </row>
    <row r="36" spans="1:14">
      <c r="B36">
        <v>10</v>
      </c>
      <c r="C36">
        <v>0</v>
      </c>
      <c r="K36">
        <v>1</v>
      </c>
      <c r="N36" s="6">
        <v>3</v>
      </c>
    </row>
    <row r="37" spans="1:14">
      <c r="B37">
        <v>11</v>
      </c>
      <c r="C37">
        <v>0</v>
      </c>
      <c r="K37">
        <v>1</v>
      </c>
      <c r="N37" s="6">
        <v>3</v>
      </c>
    </row>
    <row r="38" spans="1:14">
      <c r="B38">
        <v>12</v>
      </c>
      <c r="C38">
        <v>0</v>
      </c>
      <c r="K38">
        <v>1</v>
      </c>
      <c r="N38" s="6">
        <v>3</v>
      </c>
    </row>
    <row r="39" spans="1:14">
      <c r="A39">
        <v>28</v>
      </c>
      <c r="B39">
        <v>1</v>
      </c>
      <c r="C39">
        <v>1</v>
      </c>
      <c r="E39">
        <v>0.30685177393263618</v>
      </c>
      <c r="F39" t="b">
        <f>E39&lt;$S$1</f>
        <v>0</v>
      </c>
      <c r="K39">
        <v>1</v>
      </c>
      <c r="N39" s="6">
        <v>3</v>
      </c>
    </row>
    <row r="40" spans="1:14">
      <c r="B40">
        <v>2</v>
      </c>
      <c r="C40">
        <v>0</v>
      </c>
      <c r="K40">
        <v>1</v>
      </c>
      <c r="N40" s="6">
        <f t="shared" ref="N40" si="0">K40+1+1</f>
        <v>3</v>
      </c>
    </row>
    <row r="41" spans="1:14">
      <c r="B41">
        <v>3</v>
      </c>
      <c r="C41">
        <v>0</v>
      </c>
      <c r="K41">
        <v>1</v>
      </c>
      <c r="N41" s="6">
        <v>2</v>
      </c>
    </row>
    <row r="42" spans="1:14">
      <c r="B42">
        <v>4</v>
      </c>
      <c r="C42">
        <v>0</v>
      </c>
      <c r="K42">
        <v>1</v>
      </c>
      <c r="N42" s="6">
        <v>2</v>
      </c>
    </row>
    <row r="43" spans="1:14">
      <c r="B43">
        <v>5</v>
      </c>
      <c r="C43">
        <v>0</v>
      </c>
      <c r="K43">
        <v>1</v>
      </c>
      <c r="N43" s="6">
        <v>2</v>
      </c>
    </row>
    <row r="44" spans="1:14">
      <c r="B44">
        <v>6</v>
      </c>
      <c r="C44">
        <v>1</v>
      </c>
      <c r="E44">
        <v>0.68495642716290106</v>
      </c>
      <c r="F44" t="b">
        <f>E44&lt;$S$1</f>
        <v>0</v>
      </c>
      <c r="K44">
        <v>1</v>
      </c>
      <c r="N44" s="6">
        <v>2</v>
      </c>
    </row>
    <row r="45" spans="1:14">
      <c r="B45">
        <v>7</v>
      </c>
      <c r="C45">
        <v>0</v>
      </c>
      <c r="K45">
        <v>1</v>
      </c>
      <c r="N45" s="6">
        <f t="shared" ref="N45:N62" si="1">K45+1</f>
        <v>2</v>
      </c>
    </row>
    <row r="46" spans="1:14">
      <c r="B46">
        <v>8</v>
      </c>
      <c r="C46">
        <v>0</v>
      </c>
      <c r="K46">
        <v>1</v>
      </c>
      <c r="N46" s="6">
        <f t="shared" si="1"/>
        <v>2</v>
      </c>
    </row>
    <row r="47" spans="1:14">
      <c r="B47">
        <v>9</v>
      </c>
      <c r="C47">
        <v>0</v>
      </c>
      <c r="K47">
        <v>1</v>
      </c>
      <c r="N47" s="6">
        <f t="shared" si="1"/>
        <v>2</v>
      </c>
    </row>
    <row r="48" spans="1:14">
      <c r="B48">
        <v>10</v>
      </c>
      <c r="C48">
        <v>0</v>
      </c>
      <c r="K48">
        <v>1</v>
      </c>
      <c r="N48" s="6">
        <f t="shared" si="1"/>
        <v>2</v>
      </c>
    </row>
    <row r="49" spans="1:15">
      <c r="B49">
        <v>11</v>
      </c>
      <c r="C49">
        <v>1</v>
      </c>
      <c r="E49">
        <v>0.78052616716020007</v>
      </c>
      <c r="F49" t="b">
        <f>E49&lt;$S$1</f>
        <v>0</v>
      </c>
      <c r="K49">
        <v>1</v>
      </c>
      <c r="N49" s="6">
        <f t="shared" si="1"/>
        <v>2</v>
      </c>
    </row>
    <row r="50" spans="1:15">
      <c r="B50">
        <v>12</v>
      </c>
      <c r="C50">
        <v>0</v>
      </c>
      <c r="K50">
        <v>1</v>
      </c>
      <c r="N50" s="6">
        <f t="shared" si="1"/>
        <v>2</v>
      </c>
    </row>
    <row r="51" spans="1:15">
      <c r="A51">
        <v>29</v>
      </c>
      <c r="B51">
        <v>1</v>
      </c>
      <c r="C51">
        <v>0</v>
      </c>
      <c r="D51">
        <f>SUM(C51:C62)</f>
        <v>2</v>
      </c>
      <c r="K51">
        <v>1</v>
      </c>
      <c r="N51" s="6">
        <f t="shared" si="1"/>
        <v>2</v>
      </c>
    </row>
    <row r="52" spans="1:15">
      <c r="B52">
        <v>2</v>
      </c>
      <c r="C52">
        <v>0</v>
      </c>
      <c r="K52">
        <v>1</v>
      </c>
      <c r="N52" s="6">
        <f t="shared" si="1"/>
        <v>2</v>
      </c>
    </row>
    <row r="53" spans="1:15">
      <c r="B53">
        <v>3</v>
      </c>
      <c r="C53">
        <v>0</v>
      </c>
      <c r="K53">
        <v>1</v>
      </c>
      <c r="N53" s="6">
        <f t="shared" si="1"/>
        <v>2</v>
      </c>
    </row>
    <row r="54" spans="1:15">
      <c r="B54">
        <v>4</v>
      </c>
      <c r="C54">
        <v>0</v>
      </c>
      <c r="K54">
        <v>1</v>
      </c>
      <c r="N54" s="6">
        <f t="shared" si="1"/>
        <v>2</v>
      </c>
    </row>
    <row r="55" spans="1:15">
      <c r="B55">
        <v>5</v>
      </c>
      <c r="C55">
        <v>0</v>
      </c>
      <c r="K55">
        <v>1</v>
      </c>
      <c r="N55" s="6">
        <f t="shared" si="1"/>
        <v>2</v>
      </c>
    </row>
    <row r="56" spans="1:15">
      <c r="B56">
        <v>6</v>
      </c>
      <c r="C56">
        <v>0</v>
      </c>
      <c r="K56">
        <v>1</v>
      </c>
      <c r="N56" s="6">
        <f t="shared" si="1"/>
        <v>2</v>
      </c>
    </row>
    <row r="57" spans="1:15">
      <c r="B57">
        <v>7</v>
      </c>
      <c r="C57">
        <v>1</v>
      </c>
      <c r="E57">
        <v>0.77137812783811144</v>
      </c>
      <c r="F57" t="b">
        <f>E57&lt;$S$1</f>
        <v>0</v>
      </c>
      <c r="K57">
        <v>1</v>
      </c>
      <c r="N57" s="6">
        <f t="shared" si="1"/>
        <v>2</v>
      </c>
    </row>
    <row r="58" spans="1:15">
      <c r="B58">
        <v>8</v>
      </c>
      <c r="C58">
        <v>0</v>
      </c>
      <c r="K58">
        <v>1</v>
      </c>
      <c r="N58" s="6">
        <f t="shared" si="1"/>
        <v>2</v>
      </c>
    </row>
    <row r="59" spans="1:15">
      <c r="B59">
        <v>9</v>
      </c>
      <c r="C59">
        <v>0</v>
      </c>
      <c r="K59">
        <v>1</v>
      </c>
      <c r="N59" s="6">
        <f t="shared" si="1"/>
        <v>2</v>
      </c>
    </row>
    <row r="60" spans="1:15">
      <c r="B60">
        <v>10</v>
      </c>
      <c r="C60">
        <v>0</v>
      </c>
      <c r="K60">
        <v>1</v>
      </c>
      <c r="N60" s="6">
        <f t="shared" si="1"/>
        <v>2</v>
      </c>
    </row>
    <row r="61" spans="1:15">
      <c r="B61">
        <v>11</v>
      </c>
      <c r="C61">
        <v>0</v>
      </c>
      <c r="K61">
        <v>1</v>
      </c>
      <c r="N61" s="6">
        <f t="shared" si="1"/>
        <v>2</v>
      </c>
    </row>
    <row r="62" spans="1:15">
      <c r="B62">
        <v>12</v>
      </c>
      <c r="C62">
        <v>1</v>
      </c>
      <c r="E62">
        <v>0.56281244200000002</v>
      </c>
      <c r="F62" t="b">
        <v>0</v>
      </c>
      <c r="H62">
        <v>1.47</v>
      </c>
      <c r="I62">
        <f>CEILING(H62*12,1)</f>
        <v>18</v>
      </c>
      <c r="K62">
        <v>1</v>
      </c>
      <c r="N62" s="6">
        <f t="shared" si="1"/>
        <v>2</v>
      </c>
    </row>
    <row r="63" spans="1:15">
      <c r="B63" t="s">
        <v>20</v>
      </c>
      <c r="C63">
        <f>SUM(C3:C62)</f>
        <v>15</v>
      </c>
      <c r="K63">
        <f>AVERAGE(K3:K62)</f>
        <v>0.98333333333333328</v>
      </c>
      <c r="N63" s="5">
        <f>SUM(N3:N62)</f>
        <v>98</v>
      </c>
      <c r="O63">
        <f>AVERAGE(N3:N62)</f>
        <v>1.6333333333333333</v>
      </c>
    </row>
    <row r="65" spans="2:15">
      <c r="O65">
        <v>100</v>
      </c>
    </row>
    <row r="67" spans="2:15">
      <c r="B67">
        <v>25</v>
      </c>
      <c r="C67">
        <v>1</v>
      </c>
      <c r="D67">
        <v>1</v>
      </c>
      <c r="E67">
        <v>2</v>
      </c>
      <c r="F67" cm="1">
        <f t="array" ref="F67:F75">E67:E75</f>
        <v>2</v>
      </c>
      <c r="G67">
        <v>0</v>
      </c>
      <c r="H67">
        <v>0</v>
      </c>
    </row>
    <row r="68" spans="2:15"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</row>
    <row r="69" spans="2:15">
      <c r="B69">
        <v>26</v>
      </c>
      <c r="C69">
        <v>4</v>
      </c>
      <c r="D69">
        <v>4</v>
      </c>
      <c r="E69">
        <v>4</v>
      </c>
      <c r="F69">
        <v>4</v>
      </c>
      <c r="G69">
        <v>0</v>
      </c>
      <c r="H69">
        <v>1</v>
      </c>
    </row>
    <row r="70" spans="2:15">
      <c r="C70">
        <v>2</v>
      </c>
      <c r="D70">
        <v>2</v>
      </c>
      <c r="E70">
        <v>1</v>
      </c>
      <c r="F70">
        <v>1</v>
      </c>
      <c r="G70">
        <v>0</v>
      </c>
      <c r="H70">
        <v>1</v>
      </c>
    </row>
    <row r="71" spans="2:15">
      <c r="B71">
        <v>27</v>
      </c>
      <c r="C71">
        <v>2</v>
      </c>
      <c r="D71">
        <v>2</v>
      </c>
      <c r="E71">
        <v>1</v>
      </c>
      <c r="F71">
        <v>1</v>
      </c>
      <c r="G71">
        <v>4</v>
      </c>
      <c r="H71">
        <v>4</v>
      </c>
    </row>
    <row r="72" spans="2:15">
      <c r="C72">
        <v>1</v>
      </c>
      <c r="D72">
        <v>1</v>
      </c>
      <c r="E72">
        <v>1</v>
      </c>
      <c r="F72">
        <v>1</v>
      </c>
      <c r="G72">
        <v>4</v>
      </c>
      <c r="H72">
        <v>4</v>
      </c>
    </row>
    <row r="73" spans="2:15">
      <c r="B73">
        <v>28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</row>
    <row r="74" spans="2:15">
      <c r="C74">
        <v>1</v>
      </c>
      <c r="D74">
        <v>1</v>
      </c>
      <c r="E74">
        <v>1</v>
      </c>
      <c r="F74">
        <v>1</v>
      </c>
      <c r="G74">
        <v>3</v>
      </c>
      <c r="H74">
        <v>3</v>
      </c>
    </row>
    <row r="75" spans="2:15">
      <c r="B75">
        <v>29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2:15">
      <c r="C76">
        <f>SUM(C67:C75)</f>
        <v>15</v>
      </c>
      <c r="D76">
        <f>AVERAGE(D67:D75)</f>
        <v>1.7777777777777777</v>
      </c>
      <c r="E76">
        <f>SUM(E67:E75)</f>
        <v>15</v>
      </c>
      <c r="F76">
        <f>AVERAGE(_xlfn.ANCHORARRAY(F67))</f>
        <v>1.6666666666666667</v>
      </c>
      <c r="G76">
        <f>SUM(G67:G75)</f>
        <v>15</v>
      </c>
      <c r="H76">
        <f>AVERAGE(H67:H75)</f>
        <v>1.8888888888888888</v>
      </c>
    </row>
    <row r="77" spans="2:15">
      <c r="C77">
        <f>C76/5/2</f>
        <v>1.5</v>
      </c>
    </row>
  </sheetData>
  <mergeCells count="4">
    <mergeCell ref="K2:L2"/>
    <mergeCell ref="A2:C2"/>
    <mergeCell ref="E2:F2"/>
    <mergeCell ref="H2:I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contact_rate_change_demo</vt:lpstr>
      <vt:lpstr>Sheet1</vt:lpstr>
      <vt:lpstr>simulation_demo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2023-06-01T21:09:24Z</dcterms:created>
  <dcterms:modified xsi:type="dcterms:W3CDTF">2023-08-30T18:16:29Z</dcterms:modified>
</cp:coreProperties>
</file>