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tsu\Desktop\"/>
    </mc:Choice>
  </mc:AlternateContent>
  <xr:revisionPtr revIDLastSave="0" documentId="8_{76E0F0F6-7D93-414F-BE5C-971B5F230EDE}" xr6:coauthVersionLast="47" xr6:coauthVersionMax="47" xr10:uidLastSave="{00000000-0000-0000-0000-000000000000}"/>
  <bookViews>
    <workbookView xWindow="28680" yWindow="-120" windowWidth="29040" windowHeight="15840" xr2:uid="{4CD88739-5DBA-437C-BDA5-830A2EF83A9A}"/>
  </bookViews>
  <sheets>
    <sheet name="from_to_dates" sheetId="1" r:id="rId1"/>
    <sheet name="testcases" sheetId="5" r:id="rId2"/>
    <sheet name="differences" sheetId="6" r:id="rId3"/>
    <sheet name="ql_hol" sheetId="2" r:id="rId4"/>
    <sheet name="xls_hol" sheetId="4" r:id="rId5"/>
    <sheet name="disent_hol" sheetId="3" r:id="rId6"/>
  </sheets>
  <definedNames>
    <definedName name="xls_holidays">xls_hol!$A$2:$A$154</definedName>
    <definedName name="xls22">xls_hol!$A$2:$A$8</definedName>
    <definedName name="xls23">xls_hol!$B$2:$B$9</definedName>
    <definedName name="xls24">xls_hol!$C$2:$C$8</definedName>
    <definedName name="xls25">xls_hol!$D$2:$D$9</definedName>
    <definedName name="xls26">xls_hol!$E$2:$E$11</definedName>
    <definedName name="xls27">xls_hol!$F$2:$F$9</definedName>
    <definedName name="xls28">xls_hol!$G$2:$G$10</definedName>
    <definedName name="xls29">xls_hol!$H$2:$H$10</definedName>
    <definedName name="xls30">xls_hol!$I$2:$I$7</definedName>
    <definedName name="xls31">xls_hol!$J$2:$J$9</definedName>
    <definedName name="xls32">xls_hol!$K$2:$K$9</definedName>
    <definedName name="xls33">xls_hol!$L$2:$L$8</definedName>
    <definedName name="xls34">xls_hol!$M$2:$M$9</definedName>
    <definedName name="xls35">xls_hol!$N$2:$N$10</definedName>
    <definedName name="xls36">xls_hol!$O$2:$O$9</definedName>
    <definedName name="xls37">xls_hol!$P$2:$P$11</definedName>
    <definedName name="xls38">xls_hol!$Q$2:$Q$9</definedName>
    <definedName name="xls39">xls_hol!$R$2:$R$8</definedName>
    <definedName name="xls40">xls_hol!$S$2:$S$9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5" l="1"/>
  <c r="B6" i="6"/>
  <c r="C6" i="6"/>
  <c r="D6" i="6"/>
  <c r="E6" i="6"/>
  <c r="O39" i="5"/>
  <c r="P39" i="5"/>
  <c r="Q39" i="5"/>
  <c r="R39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" i="5"/>
  <c r="P1" i="4"/>
  <c r="Q1" i="4" s="1"/>
  <c r="R1" i="4" s="1"/>
  <c r="S1" i="4" s="1"/>
  <c r="E1" i="4"/>
  <c r="F1" i="4"/>
  <c r="G1" i="4"/>
  <c r="H1" i="4" s="1"/>
  <c r="I1" i="4" s="1"/>
  <c r="J1" i="4" s="1"/>
  <c r="K1" i="4" s="1"/>
  <c r="L1" i="4" s="1"/>
  <c r="M1" i="4" s="1"/>
  <c r="N1" i="4" s="1"/>
  <c r="O1" i="4" s="1"/>
  <c r="D1" i="4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" i="5"/>
  <c r="B36" i="1" l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7" i="1"/>
  <c r="B6" i="1"/>
  <c r="B5" i="1"/>
  <c r="B4" i="1"/>
  <c r="B8" i="1"/>
  <c r="B3" i="1"/>
  <c r="B2" i="1"/>
</calcChain>
</file>

<file path=xl/sharedStrings.xml><?xml version="1.0" encoding="utf-8"?>
<sst xmlns="http://schemas.openxmlformats.org/spreadsheetml/2006/main" count="765" uniqueCount="291">
  <si>
    <t>date1</t>
  </si>
  <si>
    <t>date2</t>
  </si>
  <si>
    <t>date1 type</t>
  </si>
  <si>
    <t>date2 type</t>
  </si>
  <si>
    <t>ly</t>
  </si>
  <si>
    <t>same ly</t>
  </si>
  <si>
    <t>diff ly</t>
  </si>
  <si>
    <t>nly</t>
  </si>
  <si>
    <t>same nly</t>
  </si>
  <si>
    <t>diff nly</t>
  </si>
  <si>
    <t>duration</t>
  </si>
  <si>
    <t>6m</t>
  </si>
  <si>
    <t>4y</t>
  </si>
  <si>
    <t>2y</t>
  </si>
  <si>
    <t>10y</t>
  </si>
  <si>
    <t>15y</t>
  </si>
  <si>
    <t>1y</t>
  </si>
  <si>
    <t>missed hols</t>
  </si>
  <si>
    <t>name holi</t>
  </si>
  <si>
    <t>comment</t>
  </si>
  <si>
    <t>2022-01-01</t>
  </si>
  <si>
    <t>new year</t>
  </si>
  <si>
    <t>2022-04-21</t>
  </si>
  <si>
    <t>carnival</t>
  </si>
  <si>
    <t>tiradentes</t>
  </si>
  <si>
    <t>2022-09-07</t>
  </si>
  <si>
    <t>good Friday</t>
  </si>
  <si>
    <t>independence day</t>
  </si>
  <si>
    <t>2022-10-12</t>
  </si>
  <si>
    <t>corpus christi</t>
  </si>
  <si>
    <t>lady of aparecida</t>
  </si>
  <si>
    <t>2022-11-02</t>
  </si>
  <si>
    <t>all souls day</t>
  </si>
  <si>
    <t>2022-11-15</t>
  </si>
  <si>
    <t>republic day</t>
  </si>
  <si>
    <t>2023-04-21</t>
  </si>
  <si>
    <t>2023-05-01</t>
  </si>
  <si>
    <t>labour day</t>
  </si>
  <si>
    <t>2023-09-07</t>
  </si>
  <si>
    <t>2023-10-12</t>
  </si>
  <si>
    <t>2023-11-02</t>
  </si>
  <si>
    <t>2023-11-15</t>
  </si>
  <si>
    <t>2023-12-25</t>
  </si>
  <si>
    <t>christmas day</t>
  </si>
  <si>
    <t>2024-01-01</t>
  </si>
  <si>
    <t>new years day</t>
  </si>
  <si>
    <t>2024-05-01</t>
  </si>
  <si>
    <t>2024-11-15</t>
  </si>
  <si>
    <t>good friday</t>
  </si>
  <si>
    <t>2024-12-25</t>
  </si>
  <si>
    <t>2025-01-01</t>
  </si>
  <si>
    <t>2025-04-21</t>
  </si>
  <si>
    <t>2025-05-01</t>
  </si>
  <si>
    <t>2025-12-25</t>
  </si>
  <si>
    <t>2026-01-01</t>
  </si>
  <si>
    <t>2026-04-21</t>
  </si>
  <si>
    <t>2026-05-01</t>
  </si>
  <si>
    <t>2026-09-07</t>
  </si>
  <si>
    <t>2026-10-12</t>
  </si>
  <si>
    <t>2026-11-02</t>
  </si>
  <si>
    <t>2026-12-25</t>
  </si>
  <si>
    <t>2027-01-01</t>
  </si>
  <si>
    <t>2027-04-21</t>
  </si>
  <si>
    <t>2027-05-01</t>
  </si>
  <si>
    <t>2027-09-07</t>
  </si>
  <si>
    <t>2027-10-12</t>
  </si>
  <si>
    <t>2027-11-02</t>
  </si>
  <si>
    <t>2027-11-15</t>
  </si>
  <si>
    <t>2027-12-25</t>
  </si>
  <si>
    <t>2028-01-01</t>
  </si>
  <si>
    <t>2028-04-21</t>
  </si>
  <si>
    <t>2028-05-01</t>
  </si>
  <si>
    <t>2028-09-07</t>
  </si>
  <si>
    <t>2028-10-12</t>
  </si>
  <si>
    <t>2028-11-02</t>
  </si>
  <si>
    <t>2028-11-15</t>
  </si>
  <si>
    <t>2028-12-25</t>
  </si>
  <si>
    <t>2029-01-01</t>
  </si>
  <si>
    <t>2029-04-21</t>
  </si>
  <si>
    <t>2029-05-01</t>
  </si>
  <si>
    <t>2029-09-07</t>
  </si>
  <si>
    <t>2029-10-12</t>
  </si>
  <si>
    <t>2029-11-02</t>
  </si>
  <si>
    <t>2029-11-15</t>
  </si>
  <si>
    <t>2029-12-25</t>
  </si>
  <si>
    <t>2030-01-01</t>
  </si>
  <si>
    <t>2030-05-01</t>
  </si>
  <si>
    <t>2030-09-07</t>
  </si>
  <si>
    <t>2030-10-12</t>
  </si>
  <si>
    <t>2030-11-02</t>
  </si>
  <si>
    <t>2030-11-15</t>
  </si>
  <si>
    <t>2030-12-25</t>
  </si>
  <si>
    <t>2031-01-01</t>
  </si>
  <si>
    <t>2031-04-21</t>
  </si>
  <si>
    <t>2031-05-01</t>
  </si>
  <si>
    <t>2031-11-15</t>
  </si>
  <si>
    <t>2031-12-25</t>
  </si>
  <si>
    <t>2032-01-01</t>
  </si>
  <si>
    <t>2032-04-21</t>
  </si>
  <si>
    <t>2032-05-01</t>
  </si>
  <si>
    <t>2032-09-07</t>
  </si>
  <si>
    <t>2032-10-12</t>
  </si>
  <si>
    <t>2032-11-02</t>
  </si>
  <si>
    <t>2032-11-15</t>
  </si>
  <si>
    <t>2032-12-25</t>
  </si>
  <si>
    <t>2033-01-01</t>
  </si>
  <si>
    <t>2033-04-21</t>
  </si>
  <si>
    <t>2033-09-07</t>
  </si>
  <si>
    <t>2033-10-12</t>
  </si>
  <si>
    <t>2033-11-02</t>
  </si>
  <si>
    <t>2033-11-15</t>
  </si>
  <si>
    <t>2034-04-21</t>
  </si>
  <si>
    <t>2034-05-01</t>
  </si>
  <si>
    <t>2034-09-07</t>
  </si>
  <si>
    <t>2034-10-12</t>
  </si>
  <si>
    <t>2034-11-02</t>
  </si>
  <si>
    <t>2034-11-15</t>
  </si>
  <si>
    <t>2034-12-25</t>
  </si>
  <si>
    <t>2035-01-01</t>
  </si>
  <si>
    <t>2035-04-21</t>
  </si>
  <si>
    <t>2035-05-01</t>
  </si>
  <si>
    <t>2035-09-07</t>
  </si>
  <si>
    <t>2035-10-12</t>
  </si>
  <si>
    <t>2035-11-02</t>
  </si>
  <si>
    <t>2035-11-15</t>
  </si>
  <si>
    <t>2035-12-25</t>
  </si>
  <si>
    <t>2036-01-01</t>
  </si>
  <si>
    <t>2036-04-21</t>
  </si>
  <si>
    <t>2036-05-01</t>
  </si>
  <si>
    <t>2036-11-15</t>
  </si>
  <si>
    <t>2036-12-25</t>
  </si>
  <si>
    <t>2037-01-01</t>
  </si>
  <si>
    <t>2037-04-21</t>
  </si>
  <si>
    <t>2037-05-01</t>
  </si>
  <si>
    <t>2037-09-07</t>
  </si>
  <si>
    <t>2037-10-12</t>
  </si>
  <si>
    <t>2037-11-02</t>
  </si>
  <si>
    <t>2037-12-25</t>
  </si>
  <si>
    <t>2038-01-01</t>
  </si>
  <si>
    <t>2038-04-21</t>
  </si>
  <si>
    <t>2038-05-01</t>
  </si>
  <si>
    <t>2038-09-07</t>
  </si>
  <si>
    <t>2038-10-12</t>
  </si>
  <si>
    <t>2038-11-02</t>
  </si>
  <si>
    <t>2038-11-15</t>
  </si>
  <si>
    <t>2038-12-25</t>
  </si>
  <si>
    <t>2039-01-01</t>
  </si>
  <si>
    <t>2039-04-21</t>
  </si>
  <si>
    <t>2039-09-07</t>
  </si>
  <si>
    <t>2039-10-12</t>
  </si>
  <si>
    <t>2039-11-02</t>
  </si>
  <si>
    <t>2039-11-15</t>
  </si>
  <si>
    <t>2040-04-21</t>
  </si>
  <si>
    <t>2040-05-01</t>
  </si>
  <si>
    <t>2040-09-07</t>
  </si>
  <si>
    <t>2040-10-12</t>
  </si>
  <si>
    <t>2040-11-02</t>
  </si>
  <si>
    <t>2040-11-15</t>
  </si>
  <si>
    <t>2040-12-25</t>
  </si>
  <si>
    <t>2022-02-28</t>
  </si>
  <si>
    <t>pass</t>
  </si>
  <si>
    <t xml:space="preserve">in 2022 did not </t>
  </si>
  <si>
    <t>2022-03-01</t>
  </si>
  <si>
    <t>write new year's day</t>
  </si>
  <si>
    <t>2022-04-15</t>
  </si>
  <si>
    <t>and christmas day</t>
  </si>
  <si>
    <t>because these dates were weekends</t>
  </si>
  <si>
    <t>2022-06-16</t>
  </si>
  <si>
    <t>lday of aparecida</t>
  </si>
  <si>
    <t>2023-02-20</t>
  </si>
  <si>
    <t xml:space="preserve">in 2023 did not </t>
  </si>
  <si>
    <t>2023-02-21</t>
  </si>
  <si>
    <t>include new years day</t>
  </si>
  <si>
    <t>2023-04-07</t>
  </si>
  <si>
    <t xml:space="preserve">because the date was </t>
  </si>
  <si>
    <t>a weekend</t>
  </si>
  <si>
    <t>2023-06-08</t>
  </si>
  <si>
    <t xml:space="preserve">in 2024 did not </t>
  </si>
  <si>
    <t>2024-02-12</t>
  </si>
  <si>
    <t>include tiradentes</t>
  </si>
  <si>
    <t>2024-02-13</t>
  </si>
  <si>
    <t>2024-03-29</t>
  </si>
  <si>
    <t>2024-05-30</t>
  </si>
  <si>
    <t>it should not include black</t>
  </si>
  <si>
    <t>2024-11-20</t>
  </si>
  <si>
    <t>fail</t>
  </si>
  <si>
    <t>black awareness day</t>
  </si>
  <si>
    <t>awareness day which was not included</t>
  </si>
  <si>
    <t>in the prev years bc its regional holiday</t>
  </si>
  <si>
    <t>2024 ssame some holidays were not</t>
  </si>
  <si>
    <t>2025-03-03</t>
  </si>
  <si>
    <t>included since these are weekends</t>
  </si>
  <si>
    <t>2025-03-04</t>
  </si>
  <si>
    <t>2025-04-18</t>
  </si>
  <si>
    <t>2025-06-19</t>
  </si>
  <si>
    <t>2025-11-20</t>
  </si>
  <si>
    <t>regional hol</t>
  </si>
  <si>
    <t>2026-02-16</t>
  </si>
  <si>
    <t>2026-02-17</t>
  </si>
  <si>
    <t>2026-04-03</t>
  </si>
  <si>
    <t>2026-06-04</t>
  </si>
  <si>
    <t>2026-11-20</t>
  </si>
  <si>
    <t>2027-02-08</t>
  </si>
  <si>
    <t>2027-02-09</t>
  </si>
  <si>
    <t>2027-03-26</t>
  </si>
  <si>
    <t>2027-05-27</t>
  </si>
  <si>
    <t>2028-02-28</t>
  </si>
  <si>
    <t>2028-02-29</t>
  </si>
  <si>
    <t>2028-04-14</t>
  </si>
  <si>
    <t>2028-06-15</t>
  </si>
  <si>
    <t>2028-11-20</t>
  </si>
  <si>
    <t>2029-02-12</t>
  </si>
  <si>
    <t>2029-02-13</t>
  </si>
  <si>
    <t>2029-03-30</t>
  </si>
  <si>
    <t>2029-05-31</t>
  </si>
  <si>
    <t>2029-11-20</t>
  </si>
  <si>
    <t>2030-03-04</t>
  </si>
  <si>
    <t>2030-03-05</t>
  </si>
  <si>
    <t>2030-04-19</t>
  </si>
  <si>
    <t>2030-06-20</t>
  </si>
  <si>
    <t>2030-11-20</t>
  </si>
  <si>
    <t>2031-02-24</t>
  </si>
  <si>
    <t>2031-02-25</t>
  </si>
  <si>
    <t>2031-04-11</t>
  </si>
  <si>
    <t>2031-06-12</t>
  </si>
  <si>
    <t>2031-11-20</t>
  </si>
  <si>
    <t>2032-02-09</t>
  </si>
  <si>
    <t>2032-02-10</t>
  </si>
  <si>
    <t>2032-03-26</t>
  </si>
  <si>
    <t>2032-05-27</t>
  </si>
  <si>
    <t>2033-02-28</t>
  </si>
  <si>
    <t>2033-03-01</t>
  </si>
  <si>
    <t>2033-04-15</t>
  </si>
  <si>
    <t>2033-06-16</t>
  </si>
  <si>
    <t>2034-02-20</t>
  </si>
  <si>
    <t>2034-02-21</t>
  </si>
  <si>
    <t>2034-04-07</t>
  </si>
  <si>
    <t>2034-06-08</t>
  </si>
  <si>
    <t>2034-11-20</t>
  </si>
  <si>
    <t>2035-02-05</t>
  </si>
  <si>
    <t>2035-02-06</t>
  </si>
  <si>
    <t>2035-03-23</t>
  </si>
  <si>
    <t>2035-05-24</t>
  </si>
  <si>
    <t>2035-11-20</t>
  </si>
  <si>
    <t>2036-02-25</t>
  </si>
  <si>
    <t>2036-02-26</t>
  </si>
  <si>
    <t>2036-04-11</t>
  </si>
  <si>
    <t>2036-06-12</t>
  </si>
  <si>
    <t>2036-11-20</t>
  </si>
  <si>
    <t>2037-02-16</t>
  </si>
  <si>
    <t>2037-02-17</t>
  </si>
  <si>
    <t>2037-04-03</t>
  </si>
  <si>
    <t>2037-06-04</t>
  </si>
  <si>
    <t>2037-11-20</t>
  </si>
  <si>
    <t>2038-03-08</t>
  </si>
  <si>
    <t>2038-03-09</t>
  </si>
  <si>
    <t>2038-04-23</t>
  </si>
  <si>
    <t>2038-06-24</t>
  </si>
  <si>
    <t>2039-02-21</t>
  </si>
  <si>
    <t>2039-02-22</t>
  </si>
  <si>
    <t>2039-04-08</t>
  </si>
  <si>
    <t>2039-06-09</t>
  </si>
  <si>
    <t>2040-02-13</t>
  </si>
  <si>
    <t>2040-02-14</t>
  </si>
  <si>
    <t>2040-03-30</t>
  </si>
  <si>
    <t>2040-05-31</t>
  </si>
  <si>
    <t>2040-11-20</t>
  </si>
  <si>
    <t>pass fail</t>
  </si>
  <si>
    <t>act/365</t>
  </si>
  <si>
    <t>act/360</t>
  </si>
  <si>
    <t>30e/360</t>
  </si>
  <si>
    <t>bd/252</t>
  </si>
  <si>
    <t>dr</t>
  </si>
  <si>
    <t>ql</t>
  </si>
  <si>
    <t>xls</t>
  </si>
  <si>
    <t>act365</t>
  </si>
  <si>
    <t>act360_diff</t>
  </si>
  <si>
    <t>act365_diff</t>
  </si>
  <si>
    <t>difference between dr and ql</t>
  </si>
  <si>
    <t>30e360_diff</t>
  </si>
  <si>
    <t>bd252_diff</t>
  </si>
  <si>
    <t>number</t>
  </si>
  <si>
    <t>total</t>
  </si>
  <si>
    <t>pct_diff</t>
  </si>
  <si>
    <t>Comment:</t>
  </si>
  <si>
    <t>quantlib has almost correct dates, it only needs to remove 11/20(black awareness holiday) from the list</t>
  </si>
  <si>
    <t>dateroll did not include carnaval, good Friday and corpus christi</t>
  </si>
  <si>
    <t>solution</t>
  </si>
  <si>
    <t>we can copy the quantlib holidays excluding 11/20 of black awareness day, in xls_hol sheet I removed 11/20 of each year</t>
  </si>
  <si>
    <t>so the difference is coming from the above dates</t>
  </si>
  <si>
    <t>above looks wrong, 
need to put the numb of hols between 2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</si>
</sst>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 (Body)"/>
    </font>
    <font>
      <sz val="11"/>
      <color rgb="FFFF0000"/>
      <name val="Calibri (Body)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2" fillId="0" borderId="0" xfId="0" applyFont="1"/>
    <xf numFmtId="0" fontId="3" fillId="0" borderId="3" xfId="0" applyFont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1" fillId="0" borderId="0" xfId="0" applyFont="1"/>
    <xf numFmtId="0" fontId="5" fillId="0" borderId="3" xfId="0" applyFont="1" applyBorder="1" applyAlignment="1">
      <alignment horizontal="center" vertical="top"/>
    </xf>
    <xf numFmtId="0" fontId="6" fillId="0" borderId="0" xfId="0" applyFont="1"/>
    <xf numFmtId="14" fontId="3" fillId="0" borderId="1" xfId="0" applyNumberFormat="1" applyFont="1" applyBorder="1" applyAlignment="1">
      <alignment horizontal="center" vertical="top"/>
    </xf>
    <xf numFmtId="0" fontId="0" fillId="0" borderId="6" xfId="0" applyBorder="1"/>
    <xf numFmtId="0" fontId="2" fillId="0" borderId="6" xfId="0" applyFont="1" applyBorder="1"/>
    <xf numFmtId="0" fontId="2" fillId="0" borderId="1" xfId="0" applyFont="1" applyBorder="1"/>
    <xf numFmtId="0" fontId="2" fillId="0" borderId="5" xfId="0" applyFont="1" applyBorder="1"/>
    <xf numFmtId="0" fontId="0" fillId="0" borderId="7" xfId="0" applyBorder="1"/>
    <xf numFmtId="11" fontId="2" fillId="0" borderId="0" xfId="0" applyNumberFormat="1" applyFont="1"/>
    <xf numFmtId="9" fontId="0" fillId="0" borderId="0" xfId="1" applyFont="1"/>
    <xf numFmtId="0" fontId="1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682B-A13B-4632-9972-0CC409B6032B}">
  <dimension ref="A1:E36"/>
  <sheetViews>
    <sheetView tabSelected="1" workbookViewId="0">
      <selection activeCell="A20" sqref="A20"/>
    </sheetView>
  </sheetViews>
  <sheetFormatPr defaultRowHeight="15"/>
  <cols>
    <col min="1" max="1" width="11.85546875" customWidth="1"/>
    <col min="2" max="2" width="10.42578125" bestFit="1" customWidth="1"/>
    <col min="3" max="3" width="14.85546875" customWidth="1"/>
    <col min="4" max="4" width="13.28515625" customWidth="1"/>
  </cols>
  <sheetData>
    <row r="1" spans="1:5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10</v>
      </c>
    </row>
    <row r="2" spans="1:5">
      <c r="A2" s="1">
        <v>45351</v>
      </c>
      <c r="B2" s="1">
        <f>EDATE(A2,6)</f>
        <v>45533</v>
      </c>
      <c r="C2" t="s">
        <v>4</v>
      </c>
      <c r="D2" t="s">
        <v>5</v>
      </c>
      <c r="E2" t="s">
        <v>11</v>
      </c>
    </row>
    <row r="3" spans="1:5">
      <c r="A3" s="1">
        <v>45351</v>
      </c>
      <c r="B3" s="1">
        <f>DATE(YEAR(A3)+4,MONTH(A3),DAY(A3))</f>
        <v>46812</v>
      </c>
      <c r="C3" t="s">
        <v>4</v>
      </c>
      <c r="D3" t="s">
        <v>6</v>
      </c>
      <c r="E3" t="s">
        <v>12</v>
      </c>
    </row>
    <row r="4" spans="1:5">
      <c r="A4" s="1">
        <v>45351</v>
      </c>
      <c r="B4" s="1">
        <f>DATE(YEAR(A4)+2,MONTH(A4),DAY(A4))</f>
        <v>46082</v>
      </c>
      <c r="C4" t="s">
        <v>4</v>
      </c>
      <c r="D4" t="s">
        <v>7</v>
      </c>
      <c r="E4" t="s">
        <v>13</v>
      </c>
    </row>
    <row r="5" spans="1:5">
      <c r="A5" s="1">
        <v>45351</v>
      </c>
      <c r="B5" s="1">
        <f>DATE(YEAR(A5)+10,MONTH(A5),DAY(A5))</f>
        <v>49004</v>
      </c>
      <c r="C5" t="s">
        <v>4</v>
      </c>
      <c r="D5" t="s">
        <v>7</v>
      </c>
      <c r="E5" t="s">
        <v>14</v>
      </c>
    </row>
    <row r="6" spans="1:5" s="3" customFormat="1">
      <c r="A6" s="2">
        <v>45351</v>
      </c>
      <c r="B6" s="2">
        <f>DATE(YEAR(A6)+15,MONTH(A6),DAY(A6))</f>
        <v>50830</v>
      </c>
      <c r="C6" s="3" t="s">
        <v>4</v>
      </c>
      <c r="D6" s="3" t="s">
        <v>7</v>
      </c>
      <c r="E6" s="3" t="s">
        <v>15</v>
      </c>
    </row>
    <row r="7" spans="1:5">
      <c r="A7" s="1">
        <v>44985</v>
      </c>
      <c r="B7" s="1">
        <f>DATE(YEAR(A7),MONTH(A7)+6,DAY(A7))</f>
        <v>45166</v>
      </c>
      <c r="C7" t="s">
        <v>7</v>
      </c>
      <c r="D7" t="s">
        <v>8</v>
      </c>
      <c r="E7" t="s">
        <v>11</v>
      </c>
    </row>
    <row r="8" spans="1:5">
      <c r="A8" s="1">
        <v>44985</v>
      </c>
      <c r="B8" s="1">
        <f>DATE(YEAR(A8)+4,MONTH(A8),DAY(A8))</f>
        <v>46446</v>
      </c>
      <c r="C8" t="s">
        <v>7</v>
      </c>
      <c r="D8" t="s">
        <v>9</v>
      </c>
      <c r="E8" t="s">
        <v>12</v>
      </c>
    </row>
    <row r="9" spans="1:5">
      <c r="A9" s="1">
        <v>44985</v>
      </c>
      <c r="B9" s="1">
        <f>DATE(YEAR(A9)+1,MONTH(A9),DAY(A9))</f>
        <v>45350</v>
      </c>
      <c r="C9" t="s">
        <v>7</v>
      </c>
      <c r="D9" t="s">
        <v>4</v>
      </c>
      <c r="E9" t="s">
        <v>16</v>
      </c>
    </row>
    <row r="10" spans="1:5">
      <c r="A10" s="1">
        <v>44985</v>
      </c>
      <c r="B10" s="1">
        <f>DATE(YEAR(A10)+10,MONTH(A10),DAY(A10))</f>
        <v>48638</v>
      </c>
      <c r="C10" t="s">
        <v>7</v>
      </c>
      <c r="D10" t="s">
        <v>7</v>
      </c>
      <c r="E10" t="s">
        <v>14</v>
      </c>
    </row>
    <row r="11" spans="1:5">
      <c r="A11" s="1">
        <v>44985</v>
      </c>
      <c r="B11" s="1">
        <f>DATE(YEAR(A11)+15,MONTH(A11),DAY(A11))</f>
        <v>50464</v>
      </c>
      <c r="C11" t="s">
        <v>7</v>
      </c>
      <c r="D11" t="s">
        <v>7</v>
      </c>
      <c r="E11" t="s">
        <v>15</v>
      </c>
    </row>
    <row r="12" spans="1:5" s="5" customFormat="1">
      <c r="A12" s="4">
        <v>45382</v>
      </c>
      <c r="B12" s="4">
        <f>EDATE(A12,6)</f>
        <v>45565</v>
      </c>
      <c r="C12" s="5" t="s">
        <v>4</v>
      </c>
      <c r="D12" s="5" t="s">
        <v>5</v>
      </c>
      <c r="E12" s="5" t="s">
        <v>11</v>
      </c>
    </row>
    <row r="13" spans="1:5">
      <c r="A13" s="1">
        <v>45382</v>
      </c>
      <c r="B13" s="1">
        <f>DATE(YEAR(A13)+4,MONTH(A13),DAY(A13))</f>
        <v>46843</v>
      </c>
      <c r="C13" t="s">
        <v>4</v>
      </c>
      <c r="D13" t="s">
        <v>6</v>
      </c>
      <c r="E13" t="s">
        <v>12</v>
      </c>
    </row>
    <row r="14" spans="1:5">
      <c r="A14" s="1">
        <v>45382</v>
      </c>
      <c r="B14" s="1">
        <f>DATE(YEAR(A14)+2,MONTH(A14),DAY(A14))</f>
        <v>46112</v>
      </c>
      <c r="C14" t="s">
        <v>4</v>
      </c>
      <c r="D14" t="s">
        <v>7</v>
      </c>
      <c r="E14" t="s">
        <v>13</v>
      </c>
    </row>
    <row r="15" spans="1:5">
      <c r="A15" s="1">
        <v>45382</v>
      </c>
      <c r="B15" s="1">
        <f>DATE(YEAR(A15)+10,MONTH(A15),DAY(A15))</f>
        <v>49034</v>
      </c>
      <c r="C15" t="s">
        <v>4</v>
      </c>
      <c r="D15" t="s">
        <v>7</v>
      </c>
      <c r="E15" t="s">
        <v>14</v>
      </c>
    </row>
    <row r="16" spans="1:5">
      <c r="A16" s="1">
        <v>45382</v>
      </c>
      <c r="B16" s="1">
        <f>DATE(YEAR(A16)+15,MONTH(A16),DAY(A16))</f>
        <v>50860</v>
      </c>
      <c r="C16" t="s">
        <v>4</v>
      </c>
      <c r="D16" t="s">
        <v>7</v>
      </c>
      <c r="E16" t="s">
        <v>15</v>
      </c>
    </row>
    <row r="17" spans="1:5" s="5" customFormat="1">
      <c r="A17" s="4">
        <v>45046</v>
      </c>
      <c r="B17" s="4">
        <f>DATE(YEAR(A17),MONTH(A17)+6,DAY(A17))</f>
        <v>45229</v>
      </c>
      <c r="C17" s="5" t="s">
        <v>7</v>
      </c>
      <c r="D17" s="5" t="s">
        <v>8</v>
      </c>
      <c r="E17" s="5" t="s">
        <v>11</v>
      </c>
    </row>
    <row r="18" spans="1:5">
      <c r="A18" s="1">
        <v>45046</v>
      </c>
      <c r="B18" s="1">
        <f t="shared" ref="B18" si="0">DATE(YEAR(A18)+4,MONTH(A18),DAY(A18))</f>
        <v>46507</v>
      </c>
      <c r="C18" t="s">
        <v>7</v>
      </c>
      <c r="D18" t="s">
        <v>9</v>
      </c>
      <c r="E18" t="s">
        <v>12</v>
      </c>
    </row>
    <row r="19" spans="1:5">
      <c r="A19" s="1">
        <v>45046</v>
      </c>
      <c r="B19" s="1">
        <f>DATE(YEAR(A19)+1,MONTH(A19),DAY(A19))</f>
        <v>45412</v>
      </c>
      <c r="C19" t="s">
        <v>7</v>
      </c>
      <c r="D19" t="s">
        <v>4</v>
      </c>
      <c r="E19" t="s">
        <v>16</v>
      </c>
    </row>
    <row r="20" spans="1:5">
      <c r="A20" s="1">
        <v>45046</v>
      </c>
      <c r="B20" s="1">
        <f>DATE(YEAR(A20)+10,MONTH(A20),DAY(A20))</f>
        <v>48699</v>
      </c>
      <c r="C20" t="s">
        <v>7</v>
      </c>
      <c r="D20" t="s">
        <v>7</v>
      </c>
      <c r="E20" t="s">
        <v>14</v>
      </c>
    </row>
    <row r="21" spans="1:5">
      <c r="A21" s="1">
        <v>45046</v>
      </c>
      <c r="B21" s="1">
        <f>DATE(YEAR(A21)+15,MONTH(A21),DAY(A21))</f>
        <v>50525</v>
      </c>
      <c r="C21" t="s">
        <v>7</v>
      </c>
      <c r="D21" t="s">
        <v>7</v>
      </c>
      <c r="E21" t="s">
        <v>15</v>
      </c>
    </row>
    <row r="22" spans="1:5" s="5" customFormat="1">
      <c r="A22" s="4">
        <v>45337</v>
      </c>
      <c r="B22" s="4">
        <f>EDATE(A22,6)</f>
        <v>45519</v>
      </c>
      <c r="C22" s="5" t="s">
        <v>4</v>
      </c>
      <c r="D22" s="5" t="s">
        <v>5</v>
      </c>
      <c r="E22" s="5" t="s">
        <v>11</v>
      </c>
    </row>
    <row r="23" spans="1:5">
      <c r="A23" s="1">
        <v>45337</v>
      </c>
      <c r="B23" s="1">
        <f>DATE(YEAR(A23)+4,MONTH(A23),DAY(A23))</f>
        <v>46798</v>
      </c>
      <c r="C23" t="s">
        <v>4</v>
      </c>
      <c r="D23" t="s">
        <v>6</v>
      </c>
      <c r="E23" t="s">
        <v>12</v>
      </c>
    </row>
    <row r="24" spans="1:5">
      <c r="A24" s="1">
        <v>45337</v>
      </c>
      <c r="B24" s="1">
        <f>DATE(YEAR(A24)+2,MONTH(A24),DAY(A24))</f>
        <v>46068</v>
      </c>
      <c r="C24" t="s">
        <v>4</v>
      </c>
      <c r="D24" t="s">
        <v>7</v>
      </c>
      <c r="E24" t="s">
        <v>13</v>
      </c>
    </row>
    <row r="25" spans="1:5">
      <c r="A25" s="1">
        <v>45337</v>
      </c>
      <c r="B25" s="1">
        <f>DATE(YEAR(A25)+10,MONTH(A25),DAY(A25))</f>
        <v>48990</v>
      </c>
      <c r="C25" t="s">
        <v>4</v>
      </c>
      <c r="D25" t="s">
        <v>7</v>
      </c>
      <c r="E25" t="s">
        <v>14</v>
      </c>
    </row>
    <row r="26" spans="1:5">
      <c r="A26" s="1">
        <v>45337</v>
      </c>
      <c r="B26" s="1">
        <f>DATE(YEAR(A26)+15,MONTH(A26),DAY(A26))</f>
        <v>50816</v>
      </c>
      <c r="C26" t="s">
        <v>4</v>
      </c>
      <c r="D26" t="s">
        <v>7</v>
      </c>
      <c r="E26" t="s">
        <v>15</v>
      </c>
    </row>
    <row r="27" spans="1:5" s="5" customFormat="1">
      <c r="A27" s="4">
        <v>45366</v>
      </c>
      <c r="B27" s="4">
        <f>EDATE(A27,6)</f>
        <v>45550</v>
      </c>
      <c r="C27" s="5" t="s">
        <v>4</v>
      </c>
      <c r="D27" s="5" t="s">
        <v>5</v>
      </c>
      <c r="E27" s="5" t="s">
        <v>11</v>
      </c>
    </row>
    <row r="28" spans="1:5">
      <c r="A28" s="1">
        <v>45366</v>
      </c>
      <c r="B28" s="1">
        <f>DATE(YEAR(A28)+4,MONTH(A28),DAY(A28))</f>
        <v>46827</v>
      </c>
      <c r="C28" t="s">
        <v>4</v>
      </c>
      <c r="D28" t="s">
        <v>6</v>
      </c>
      <c r="E28" t="s">
        <v>12</v>
      </c>
    </row>
    <row r="29" spans="1:5">
      <c r="A29" s="1">
        <v>45366</v>
      </c>
      <c r="B29" s="1">
        <f>DATE(YEAR(A29)+2,MONTH(A29),DAY(A29))</f>
        <v>46096</v>
      </c>
      <c r="C29" t="s">
        <v>4</v>
      </c>
      <c r="D29" t="s">
        <v>7</v>
      </c>
      <c r="E29" t="s">
        <v>13</v>
      </c>
    </row>
    <row r="30" spans="1:5">
      <c r="A30" s="1">
        <v>45366</v>
      </c>
      <c r="B30" s="1">
        <f>DATE(YEAR(A30)+10,MONTH(A30),DAY(A30))</f>
        <v>49018</v>
      </c>
      <c r="C30" t="s">
        <v>4</v>
      </c>
      <c r="D30" t="s">
        <v>7</v>
      </c>
      <c r="E30" t="s">
        <v>14</v>
      </c>
    </row>
    <row r="31" spans="1:5">
      <c r="A31" s="1">
        <v>45366</v>
      </c>
      <c r="B31" s="1">
        <f>DATE(YEAR(A31)+15,MONTH(A31),DAY(A31))</f>
        <v>50844</v>
      </c>
      <c r="C31" t="s">
        <v>4</v>
      </c>
      <c r="D31" t="s">
        <v>7</v>
      </c>
      <c r="E31" t="s">
        <v>15</v>
      </c>
    </row>
    <row r="32" spans="1:5" s="5" customFormat="1">
      <c r="A32" s="4">
        <v>45031</v>
      </c>
      <c r="B32" s="4">
        <f>DATE(YEAR(A32),MONTH(A32)+6,DAY(A32))</f>
        <v>45214</v>
      </c>
      <c r="C32" s="5" t="s">
        <v>7</v>
      </c>
      <c r="D32" s="5" t="s">
        <v>8</v>
      </c>
      <c r="E32" s="5" t="s">
        <v>11</v>
      </c>
    </row>
    <row r="33" spans="1:5">
      <c r="A33" s="1">
        <v>45031</v>
      </c>
      <c r="B33" s="1">
        <f t="shared" ref="B33" si="1">DATE(YEAR(A33)+4,MONTH(A33),DAY(A33))</f>
        <v>46492</v>
      </c>
      <c r="C33" t="s">
        <v>7</v>
      </c>
      <c r="D33" t="s">
        <v>9</v>
      </c>
      <c r="E33" t="s">
        <v>12</v>
      </c>
    </row>
    <row r="34" spans="1:5">
      <c r="A34" s="1">
        <v>45031</v>
      </c>
      <c r="B34" s="1">
        <f>DATE(YEAR(A34)+1,MONTH(A34),DAY(A34))</f>
        <v>45397</v>
      </c>
      <c r="C34" t="s">
        <v>7</v>
      </c>
      <c r="D34" t="s">
        <v>4</v>
      </c>
      <c r="E34" t="s">
        <v>16</v>
      </c>
    </row>
    <row r="35" spans="1:5">
      <c r="A35" s="1">
        <v>45031</v>
      </c>
      <c r="B35" s="1">
        <f>DATE(YEAR(A35)+10,MONTH(A35),DAY(A35))</f>
        <v>48684</v>
      </c>
      <c r="C35" t="s">
        <v>7</v>
      </c>
      <c r="D35" t="s">
        <v>7</v>
      </c>
      <c r="E35" t="s">
        <v>14</v>
      </c>
    </row>
    <row r="36" spans="1:5">
      <c r="A36" s="1">
        <v>45031</v>
      </c>
      <c r="B36" s="1">
        <f>DATE(YEAR(A36)+15,MONTH(A36),DAY(A36))</f>
        <v>50510</v>
      </c>
      <c r="C36" t="s">
        <v>7</v>
      </c>
      <c r="D36" t="s">
        <v>7</v>
      </c>
      <c r="E3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E6BF-044C-4AA0-A0F1-2780C5B7C9B6}">
  <dimension ref="A1:R39"/>
  <sheetViews>
    <sheetView workbookViewId="0">
      <selection activeCell="L4" sqref="L4"/>
    </sheetView>
  </sheetViews>
  <sheetFormatPr defaultRowHeight="15"/>
  <cols>
    <col min="1" max="2" width="18.28515625" style="1" bestFit="1" customWidth="1"/>
    <col min="6" max="6" width="9.140625" style="15"/>
    <col min="9" max="9" width="9.140625" style="15"/>
    <col min="12" max="12" width="9.140625" style="15"/>
    <col min="14" max="14" width="31.28515625" customWidth="1"/>
    <col min="15" max="15" width="12.28515625" customWidth="1"/>
    <col min="16" max="16" width="15.140625" customWidth="1"/>
    <col min="17" max="17" width="12.85546875" customWidth="1"/>
  </cols>
  <sheetData>
    <row r="1" spans="1:18">
      <c r="C1" s="6" t="s">
        <v>275</v>
      </c>
      <c r="D1" s="6" t="s">
        <v>268</v>
      </c>
      <c r="E1" s="6" t="s">
        <v>268</v>
      </c>
      <c r="F1" s="16" t="s">
        <v>269</v>
      </c>
      <c r="G1" s="6" t="s">
        <v>269</v>
      </c>
      <c r="H1" s="6" t="s">
        <v>269</v>
      </c>
      <c r="I1" s="16" t="s">
        <v>270</v>
      </c>
      <c r="J1" s="6" t="s">
        <v>270</v>
      </c>
      <c r="K1" s="6" t="s">
        <v>270</v>
      </c>
      <c r="L1" s="16" t="s">
        <v>271</v>
      </c>
      <c r="M1" s="6" t="s">
        <v>271</v>
      </c>
      <c r="N1" s="6" t="s">
        <v>271</v>
      </c>
    </row>
    <row r="2" spans="1:18">
      <c r="A2" s="14" t="s">
        <v>0</v>
      </c>
      <c r="B2" s="14" t="s">
        <v>1</v>
      </c>
      <c r="C2" s="17" t="s">
        <v>272</v>
      </c>
      <c r="D2" s="17" t="s">
        <v>273</v>
      </c>
      <c r="E2" s="17" t="s">
        <v>274</v>
      </c>
      <c r="F2" s="18" t="s">
        <v>272</v>
      </c>
      <c r="G2" s="17" t="s">
        <v>273</v>
      </c>
      <c r="H2" s="17" t="s">
        <v>274</v>
      </c>
      <c r="I2" s="18" t="s">
        <v>272</v>
      </c>
      <c r="J2" s="17" t="s">
        <v>273</v>
      </c>
      <c r="K2" s="17" t="s">
        <v>274</v>
      </c>
      <c r="L2" s="18" t="s">
        <v>272</v>
      </c>
      <c r="M2" s="17" t="s">
        <v>273</v>
      </c>
      <c r="N2" s="17" t="s">
        <v>274</v>
      </c>
      <c r="O2" s="6" t="s">
        <v>277</v>
      </c>
      <c r="P2" s="6" t="s">
        <v>276</v>
      </c>
      <c r="Q2" s="20" t="s">
        <v>279</v>
      </c>
      <c r="R2" s="6" t="s">
        <v>280</v>
      </c>
    </row>
    <row r="3" spans="1:18">
      <c r="A3" s="1">
        <v>45351</v>
      </c>
      <c r="B3" s="1">
        <v>45533</v>
      </c>
      <c r="C3">
        <v>0.49863013698630138</v>
      </c>
      <c r="D3">
        <v>0.49863013698630138</v>
      </c>
      <c r="E3">
        <f>(B3-A3)/365</f>
        <v>0.49863013698630138</v>
      </c>
      <c r="F3" s="19">
        <v>0.50555555555555554</v>
      </c>
      <c r="G3">
        <v>0.50555555555555554</v>
      </c>
      <c r="H3">
        <f>(B3-A3)/360</f>
        <v>0.50555555555555554</v>
      </c>
      <c r="I3">
        <v>0.5</v>
      </c>
      <c r="J3">
        <v>0.5</v>
      </c>
      <c r="K3">
        <f>((YEAR(B3)-YEAR(A3))*360+30*(MONTH(B3)-MONTH(A3))+(MIN(DAY(B3),30)-(MIN(DAY(A3),30))))/360</f>
        <v>0.5</v>
      </c>
      <c r="L3" s="19">
        <v>0.50793650793650791</v>
      </c>
      <c r="M3">
        <v>0.5</v>
      </c>
      <c r="N3" s="11">
        <f>(B3-A4-COUNT(xls))/252</f>
        <v>0.72222222222222221</v>
      </c>
      <c r="O3" t="str">
        <f>IF(C3&lt;&gt;D3,1,"")</f>
        <v/>
      </c>
      <c r="P3" t="str">
        <f>IF(F3&lt;&gt;G3,1,"")</f>
        <v/>
      </c>
      <c r="Q3" t="str">
        <f>IF(I3&lt;&gt;J3,1,"")</f>
        <v/>
      </c>
      <c r="R3">
        <f>IF(L3&lt;&gt;M3,1,"")</f>
        <v>1</v>
      </c>
    </row>
    <row r="4" spans="1:18" ht="45">
      <c r="A4" s="1">
        <v>45351</v>
      </c>
      <c r="B4" s="1">
        <v>46812</v>
      </c>
      <c r="C4">
        <v>4.0027397260273974</v>
      </c>
      <c r="D4">
        <v>4.0027397260273974</v>
      </c>
      <c r="E4">
        <f t="shared" ref="E4:E37" si="0">(B4-A4)/365</f>
        <v>4.0027397260273974</v>
      </c>
      <c r="F4" s="15">
        <v>4.0583333333333336</v>
      </c>
      <c r="G4">
        <v>4.0583333333333336</v>
      </c>
      <c r="H4">
        <f t="shared" ref="H4:H37" si="1">(B4-A4)/360</f>
        <v>4.0583333333333336</v>
      </c>
      <c r="I4" s="15">
        <v>4</v>
      </c>
      <c r="J4">
        <v>4</v>
      </c>
      <c r="K4">
        <f t="shared" ref="K4:K37" si="2">((YEAR(B4)-YEAR(A4))*360+30*(MONTH(B4)-MONTH(A4))+(MIN(DAY(B4),30)-(MIN(DAY(A4),30))))/360</f>
        <v>4</v>
      </c>
      <c r="L4" s="15">
        <v>3.9682539682539679</v>
      </c>
      <c r="M4">
        <v>3.9285714285714279</v>
      </c>
      <c r="N4" s="22" t="s">
        <v>290</v>
      </c>
      <c r="O4" t="str">
        <f t="shared" ref="O4:O37" si="3">IF(C4&lt;&gt;D4,1,"")</f>
        <v/>
      </c>
      <c r="P4" t="str">
        <f t="shared" ref="P4:P37" si="4">IF(F4&lt;&gt;G4,1,"")</f>
        <v/>
      </c>
      <c r="Q4" t="str">
        <f t="shared" ref="Q4:Q37" si="5">IF(I4&lt;&gt;J4,1,"")</f>
        <v/>
      </c>
      <c r="R4">
        <f t="shared" ref="R4:R37" si="6">IF(L4&lt;&gt;M4,1,"")</f>
        <v>1</v>
      </c>
    </row>
    <row r="5" spans="1:18">
      <c r="A5" s="1">
        <v>45351</v>
      </c>
      <c r="B5" s="1">
        <v>46082</v>
      </c>
      <c r="C5">
        <v>2.0027397260273969</v>
      </c>
      <c r="D5">
        <v>2.0027397260273969</v>
      </c>
      <c r="E5">
        <f t="shared" si="0"/>
        <v>2.0027397260273974</v>
      </c>
      <c r="F5" s="15">
        <v>2.030555555555555</v>
      </c>
      <c r="G5">
        <v>2.030555555555555</v>
      </c>
      <c r="H5">
        <f t="shared" si="1"/>
        <v>2.0305555555555554</v>
      </c>
      <c r="I5" s="15">
        <v>2.005555555555556</v>
      </c>
      <c r="J5">
        <v>2.005555555555556</v>
      </c>
      <c r="K5">
        <f t="shared" si="2"/>
        <v>2.0055555555555555</v>
      </c>
      <c r="L5" s="15">
        <v>1.984126984126984</v>
      </c>
      <c r="M5">
        <v>1.9722222222222221</v>
      </c>
      <c r="O5" t="str">
        <f t="shared" si="3"/>
        <v/>
      </c>
      <c r="P5" t="str">
        <f t="shared" si="4"/>
        <v/>
      </c>
      <c r="Q5" t="str">
        <f t="shared" si="5"/>
        <v/>
      </c>
      <c r="R5">
        <f t="shared" si="6"/>
        <v>1</v>
      </c>
    </row>
    <row r="6" spans="1:18">
      <c r="A6" s="1">
        <v>45351</v>
      </c>
      <c r="B6" s="1">
        <v>49004</v>
      </c>
      <c r="C6">
        <v>10.008219178082189</v>
      </c>
      <c r="D6">
        <v>10.008219178082189</v>
      </c>
      <c r="E6">
        <f t="shared" si="0"/>
        <v>10.008219178082191</v>
      </c>
      <c r="F6" s="15">
        <v>10.14722222222222</v>
      </c>
      <c r="G6">
        <v>10.14722222222222</v>
      </c>
      <c r="H6">
        <f t="shared" si="1"/>
        <v>10.147222222222222</v>
      </c>
      <c r="I6" s="15">
        <v>10.00555555555556</v>
      </c>
      <c r="J6">
        <v>10.00555555555556</v>
      </c>
      <c r="K6">
        <f t="shared" si="2"/>
        <v>10.005555555555556</v>
      </c>
      <c r="L6" s="15">
        <v>9.9206349206349209</v>
      </c>
      <c r="M6">
        <v>9.8293650793650791</v>
      </c>
      <c r="O6" t="str">
        <f t="shared" si="3"/>
        <v/>
      </c>
      <c r="P6" t="str">
        <f t="shared" si="4"/>
        <v/>
      </c>
      <c r="Q6" t="str">
        <f t="shared" si="5"/>
        <v/>
      </c>
      <c r="R6">
        <f t="shared" si="6"/>
        <v>1</v>
      </c>
    </row>
    <row r="7" spans="1:18">
      <c r="A7" s="1">
        <v>45351</v>
      </c>
      <c r="B7" s="1">
        <v>50830</v>
      </c>
      <c r="C7">
        <v>15.010958904109589</v>
      </c>
      <c r="D7">
        <v>15.010958904109589</v>
      </c>
      <c r="E7">
        <f t="shared" si="0"/>
        <v>15.010958904109589</v>
      </c>
      <c r="F7" s="15">
        <v>15.21944444444444</v>
      </c>
      <c r="G7">
        <v>15.21944444444444</v>
      </c>
      <c r="H7">
        <f t="shared" si="1"/>
        <v>15.219444444444445</v>
      </c>
      <c r="I7" s="15">
        <v>15.00555555555556</v>
      </c>
      <c r="J7">
        <v>15.00555555555556</v>
      </c>
      <c r="K7">
        <f t="shared" si="2"/>
        <v>15.005555555555556</v>
      </c>
      <c r="L7" s="15">
        <v>14.87698412698413</v>
      </c>
      <c r="M7">
        <v>14.71825396825397</v>
      </c>
      <c r="O7" t="str">
        <f t="shared" si="3"/>
        <v/>
      </c>
      <c r="P7" t="str">
        <f t="shared" si="4"/>
        <v/>
      </c>
      <c r="Q7" t="str">
        <f t="shared" si="5"/>
        <v/>
      </c>
      <c r="R7">
        <f t="shared" si="6"/>
        <v>1</v>
      </c>
    </row>
    <row r="8" spans="1:18">
      <c r="A8" s="1">
        <v>44985</v>
      </c>
      <c r="B8" s="1">
        <v>45166</v>
      </c>
      <c r="C8">
        <v>0.49589041095890413</v>
      </c>
      <c r="D8">
        <v>0.49589041095890413</v>
      </c>
      <c r="E8">
        <f t="shared" si="0"/>
        <v>0.49589041095890413</v>
      </c>
      <c r="F8" s="15">
        <v>0.50277777777777777</v>
      </c>
      <c r="G8">
        <v>0.50277777777777777</v>
      </c>
      <c r="H8">
        <f t="shared" si="1"/>
        <v>0.50277777777777777</v>
      </c>
      <c r="I8" s="15">
        <v>0.5</v>
      </c>
      <c r="J8">
        <v>0.5</v>
      </c>
      <c r="K8">
        <f t="shared" si="2"/>
        <v>0.5</v>
      </c>
      <c r="L8" s="15">
        <v>0.50396825396825395</v>
      </c>
      <c r="M8">
        <v>0.49603174603174599</v>
      </c>
      <c r="O8" t="str">
        <f t="shared" si="3"/>
        <v/>
      </c>
      <c r="P8" t="str">
        <f t="shared" si="4"/>
        <v/>
      </c>
      <c r="Q8" t="str">
        <f t="shared" si="5"/>
        <v/>
      </c>
      <c r="R8">
        <f t="shared" si="6"/>
        <v>1</v>
      </c>
    </row>
    <row r="9" spans="1:18">
      <c r="A9" s="1">
        <v>44985</v>
      </c>
      <c r="B9" s="1">
        <v>46446</v>
      </c>
      <c r="C9">
        <v>4.0027397260273974</v>
      </c>
      <c r="D9">
        <v>4.0027397260273974</v>
      </c>
      <c r="E9">
        <f t="shared" si="0"/>
        <v>4.0027397260273974</v>
      </c>
      <c r="F9" s="15">
        <v>4.0583333333333336</v>
      </c>
      <c r="G9">
        <v>4.0583333333333336</v>
      </c>
      <c r="H9">
        <f t="shared" si="1"/>
        <v>4.0583333333333336</v>
      </c>
      <c r="I9" s="15">
        <v>4</v>
      </c>
      <c r="J9">
        <v>4</v>
      </c>
      <c r="K9">
        <f t="shared" si="2"/>
        <v>4</v>
      </c>
      <c r="L9" s="15">
        <v>3.9682539682539679</v>
      </c>
      <c r="M9">
        <v>3.92063492063492</v>
      </c>
      <c r="O9" t="str">
        <f t="shared" si="3"/>
        <v/>
      </c>
      <c r="P9" t="str">
        <f t="shared" si="4"/>
        <v/>
      </c>
      <c r="Q9" t="str">
        <f t="shared" si="5"/>
        <v/>
      </c>
      <c r="R9">
        <f t="shared" si="6"/>
        <v>1</v>
      </c>
    </row>
    <row r="10" spans="1:18">
      <c r="A10" s="1">
        <v>44985</v>
      </c>
      <c r="B10" s="1">
        <v>45350</v>
      </c>
      <c r="C10">
        <v>1</v>
      </c>
      <c r="D10">
        <v>1</v>
      </c>
      <c r="E10">
        <f t="shared" si="0"/>
        <v>1</v>
      </c>
      <c r="F10" s="15">
        <v>1.0138888888888891</v>
      </c>
      <c r="G10">
        <v>1.0138888888888891</v>
      </c>
      <c r="H10">
        <f t="shared" si="1"/>
        <v>1.0138888888888888</v>
      </c>
      <c r="I10" s="15">
        <v>1</v>
      </c>
      <c r="J10">
        <v>1</v>
      </c>
      <c r="K10">
        <f t="shared" si="2"/>
        <v>1</v>
      </c>
      <c r="L10" s="15">
        <v>0.99603174603174605</v>
      </c>
      <c r="M10">
        <v>0.97619047619047616</v>
      </c>
      <c r="O10" t="str">
        <f t="shared" si="3"/>
        <v/>
      </c>
      <c r="P10" t="str">
        <f t="shared" si="4"/>
        <v/>
      </c>
      <c r="Q10" t="str">
        <f t="shared" si="5"/>
        <v/>
      </c>
      <c r="R10">
        <f t="shared" si="6"/>
        <v>1</v>
      </c>
    </row>
    <row r="11" spans="1:18">
      <c r="A11" s="1">
        <v>44985</v>
      </c>
      <c r="B11" s="1">
        <v>48638</v>
      </c>
      <c r="C11">
        <v>10.008219178082189</v>
      </c>
      <c r="D11">
        <v>10.008219178082189</v>
      </c>
      <c r="E11">
        <f t="shared" si="0"/>
        <v>10.008219178082191</v>
      </c>
      <c r="F11" s="15">
        <v>10.14722222222222</v>
      </c>
      <c r="G11">
        <v>10.14722222222222</v>
      </c>
      <c r="H11">
        <f t="shared" si="1"/>
        <v>10.147222222222222</v>
      </c>
      <c r="I11" s="15">
        <v>10</v>
      </c>
      <c r="J11">
        <v>10</v>
      </c>
      <c r="K11">
        <f t="shared" si="2"/>
        <v>10</v>
      </c>
      <c r="L11" s="15">
        <v>9.9206349206349209</v>
      </c>
      <c r="M11">
        <v>9.8174603174603181</v>
      </c>
      <c r="O11" t="str">
        <f t="shared" si="3"/>
        <v/>
      </c>
      <c r="P11" t="str">
        <f t="shared" si="4"/>
        <v/>
      </c>
      <c r="Q11" t="str">
        <f t="shared" si="5"/>
        <v/>
      </c>
      <c r="R11">
        <f t="shared" si="6"/>
        <v>1</v>
      </c>
    </row>
    <row r="12" spans="1:18">
      <c r="A12" s="1">
        <v>44985</v>
      </c>
      <c r="B12" s="1">
        <v>50464</v>
      </c>
      <c r="C12">
        <v>15.010958904109589</v>
      </c>
      <c r="D12">
        <v>15.010958904109589</v>
      </c>
      <c r="E12">
        <f t="shared" si="0"/>
        <v>15.010958904109589</v>
      </c>
      <c r="F12" s="15">
        <v>15.21944444444444</v>
      </c>
      <c r="G12">
        <v>15.21944444444444</v>
      </c>
      <c r="H12">
        <f t="shared" si="1"/>
        <v>15.219444444444445</v>
      </c>
      <c r="I12" s="15">
        <v>15</v>
      </c>
      <c r="J12">
        <v>15</v>
      </c>
      <c r="K12">
        <f t="shared" si="2"/>
        <v>15</v>
      </c>
      <c r="L12" s="15">
        <v>14.87698412698413</v>
      </c>
      <c r="M12">
        <v>14.71825396825397</v>
      </c>
      <c r="O12" t="str">
        <f t="shared" si="3"/>
        <v/>
      </c>
      <c r="P12" t="str">
        <f t="shared" si="4"/>
        <v/>
      </c>
      <c r="Q12" t="str">
        <f t="shared" si="5"/>
        <v/>
      </c>
      <c r="R12">
        <f t="shared" si="6"/>
        <v>1</v>
      </c>
    </row>
    <row r="13" spans="1:18">
      <c r="A13" s="1">
        <v>45382</v>
      </c>
      <c r="B13" s="1">
        <v>45565</v>
      </c>
      <c r="C13">
        <v>0.50136986301369868</v>
      </c>
      <c r="D13">
        <v>0.50136986301369868</v>
      </c>
      <c r="E13">
        <f t="shared" si="0"/>
        <v>0.50136986301369868</v>
      </c>
      <c r="F13" s="15">
        <v>0.5083333333333333</v>
      </c>
      <c r="G13">
        <v>0.5083333333333333</v>
      </c>
      <c r="H13">
        <f t="shared" si="1"/>
        <v>0.5083333333333333</v>
      </c>
      <c r="I13" s="15">
        <v>0.5</v>
      </c>
      <c r="J13">
        <v>0.5</v>
      </c>
      <c r="K13">
        <f t="shared" si="2"/>
        <v>0.5</v>
      </c>
      <c r="L13" s="15">
        <v>0.50396825396825395</v>
      </c>
      <c r="M13">
        <v>0.50793650793650791</v>
      </c>
      <c r="O13" t="str">
        <f t="shared" si="3"/>
        <v/>
      </c>
      <c r="P13" t="str">
        <f t="shared" si="4"/>
        <v/>
      </c>
      <c r="Q13" t="str">
        <f t="shared" si="5"/>
        <v/>
      </c>
      <c r="R13">
        <f t="shared" si="6"/>
        <v>1</v>
      </c>
    </row>
    <row r="14" spans="1:18">
      <c r="A14" s="1">
        <v>45382</v>
      </c>
      <c r="B14" s="1">
        <v>46843</v>
      </c>
      <c r="C14">
        <v>4.0027397260273974</v>
      </c>
      <c r="D14">
        <v>4.0027397260273974</v>
      </c>
      <c r="E14">
        <f t="shared" si="0"/>
        <v>4.0027397260273974</v>
      </c>
      <c r="F14" s="15">
        <v>4.0583333333333336</v>
      </c>
      <c r="G14">
        <v>4.0583333333333336</v>
      </c>
      <c r="H14">
        <f t="shared" si="1"/>
        <v>4.0583333333333336</v>
      </c>
      <c r="I14" s="15">
        <v>4</v>
      </c>
      <c r="J14">
        <v>4</v>
      </c>
      <c r="K14">
        <f t="shared" si="2"/>
        <v>4</v>
      </c>
      <c r="L14" s="15">
        <v>3.9722222222222219</v>
      </c>
      <c r="M14">
        <v>3.9404761904761911</v>
      </c>
      <c r="O14" t="str">
        <f t="shared" si="3"/>
        <v/>
      </c>
      <c r="P14" t="str">
        <f t="shared" si="4"/>
        <v/>
      </c>
      <c r="Q14" t="str">
        <f t="shared" si="5"/>
        <v/>
      </c>
      <c r="R14">
        <f t="shared" si="6"/>
        <v>1</v>
      </c>
    </row>
    <row r="15" spans="1:18">
      <c r="A15" s="1">
        <v>45382</v>
      </c>
      <c r="B15" s="1">
        <v>46112</v>
      </c>
      <c r="C15">
        <v>2</v>
      </c>
      <c r="D15">
        <v>2</v>
      </c>
      <c r="E15">
        <f t="shared" si="0"/>
        <v>2</v>
      </c>
      <c r="F15" s="15">
        <v>2.0277777777777781</v>
      </c>
      <c r="G15">
        <v>2.0277777777777781</v>
      </c>
      <c r="H15">
        <f t="shared" si="1"/>
        <v>2.0277777777777777</v>
      </c>
      <c r="I15" s="15">
        <v>2</v>
      </c>
      <c r="J15">
        <v>2</v>
      </c>
      <c r="K15">
        <f t="shared" si="2"/>
        <v>2</v>
      </c>
      <c r="L15" s="15">
        <v>1.984126984126984</v>
      </c>
      <c r="M15">
        <v>1.98015873015873</v>
      </c>
      <c r="O15" t="str">
        <f t="shared" si="3"/>
        <v/>
      </c>
      <c r="P15" t="str">
        <f t="shared" si="4"/>
        <v/>
      </c>
      <c r="Q15" t="str">
        <f t="shared" si="5"/>
        <v/>
      </c>
      <c r="R15">
        <f t="shared" si="6"/>
        <v>1</v>
      </c>
    </row>
    <row r="16" spans="1:18">
      <c r="A16" s="1">
        <v>45382</v>
      </c>
      <c r="B16" s="1">
        <v>49034</v>
      </c>
      <c r="C16">
        <v>10.005479452054789</v>
      </c>
      <c r="D16">
        <v>10.005479452054789</v>
      </c>
      <c r="E16">
        <f t="shared" si="0"/>
        <v>10.005479452054795</v>
      </c>
      <c r="F16" s="15">
        <v>10.14444444444444</v>
      </c>
      <c r="G16">
        <v>10.14444444444444</v>
      </c>
      <c r="H16">
        <f t="shared" si="1"/>
        <v>10.144444444444444</v>
      </c>
      <c r="I16" s="15">
        <v>10</v>
      </c>
      <c r="J16">
        <v>10</v>
      </c>
      <c r="K16">
        <f t="shared" si="2"/>
        <v>10</v>
      </c>
      <c r="L16" s="15">
        <v>9.9206349206349209</v>
      </c>
      <c r="M16">
        <v>9.837301587301587</v>
      </c>
      <c r="O16" t="str">
        <f t="shared" si="3"/>
        <v/>
      </c>
      <c r="P16" t="str">
        <f t="shared" si="4"/>
        <v/>
      </c>
      <c r="Q16" t="str">
        <f t="shared" si="5"/>
        <v/>
      </c>
      <c r="R16">
        <f t="shared" si="6"/>
        <v>1</v>
      </c>
    </row>
    <row r="17" spans="1:18">
      <c r="A17" s="1">
        <v>45382</v>
      </c>
      <c r="B17" s="1">
        <v>50860</v>
      </c>
      <c r="C17">
        <v>15.008219178082189</v>
      </c>
      <c r="D17">
        <v>15.008219178082189</v>
      </c>
      <c r="E17">
        <f t="shared" si="0"/>
        <v>15.008219178082191</v>
      </c>
      <c r="F17" s="15">
        <v>15.21666666666667</v>
      </c>
      <c r="G17">
        <v>15.21666666666667</v>
      </c>
      <c r="H17">
        <f t="shared" si="1"/>
        <v>15.216666666666667</v>
      </c>
      <c r="I17" s="15">
        <v>15</v>
      </c>
      <c r="J17">
        <v>15</v>
      </c>
      <c r="K17">
        <f t="shared" si="2"/>
        <v>15</v>
      </c>
      <c r="L17" s="15">
        <v>14.87698412698413</v>
      </c>
      <c r="M17">
        <v>14.72619047619048</v>
      </c>
      <c r="O17" t="str">
        <f t="shared" si="3"/>
        <v/>
      </c>
      <c r="P17" t="str">
        <f t="shared" si="4"/>
        <v/>
      </c>
      <c r="Q17" t="str">
        <f t="shared" si="5"/>
        <v/>
      </c>
      <c r="R17">
        <f t="shared" si="6"/>
        <v>1</v>
      </c>
    </row>
    <row r="18" spans="1:18">
      <c r="A18" s="1">
        <v>45046</v>
      </c>
      <c r="B18" s="1">
        <v>45229</v>
      </c>
      <c r="C18">
        <v>0.50136986301369868</v>
      </c>
      <c r="D18">
        <v>0.50136986301369868</v>
      </c>
      <c r="E18">
        <f t="shared" si="0"/>
        <v>0.50136986301369868</v>
      </c>
      <c r="F18" s="15">
        <v>0.5083333333333333</v>
      </c>
      <c r="G18">
        <v>0.5083333333333333</v>
      </c>
      <c r="H18">
        <f t="shared" si="1"/>
        <v>0.5083333333333333</v>
      </c>
      <c r="I18" s="15">
        <v>0.5</v>
      </c>
      <c r="J18">
        <v>0.5</v>
      </c>
      <c r="K18">
        <f t="shared" si="2"/>
        <v>0.5</v>
      </c>
      <c r="L18" s="15">
        <v>0.5</v>
      </c>
      <c r="M18">
        <v>0.50396825396825395</v>
      </c>
      <c r="O18" t="str">
        <f t="shared" si="3"/>
        <v/>
      </c>
      <c r="P18" t="str">
        <f t="shared" si="4"/>
        <v/>
      </c>
      <c r="Q18" t="str">
        <f t="shared" si="5"/>
        <v/>
      </c>
      <c r="R18">
        <f t="shared" si="6"/>
        <v>1</v>
      </c>
    </row>
    <row r="19" spans="1:18">
      <c r="A19" s="1">
        <v>45046</v>
      </c>
      <c r="B19" s="1">
        <v>46507</v>
      </c>
      <c r="C19">
        <v>4.0027397260273974</v>
      </c>
      <c r="D19">
        <v>4.0027397260273974</v>
      </c>
      <c r="E19">
        <f t="shared" si="0"/>
        <v>4.0027397260273974</v>
      </c>
      <c r="F19" s="15">
        <v>4.0583333333333336</v>
      </c>
      <c r="G19">
        <v>4.0583333333333336</v>
      </c>
      <c r="H19">
        <f t="shared" si="1"/>
        <v>4.0583333333333336</v>
      </c>
      <c r="I19" s="15">
        <v>4</v>
      </c>
      <c r="J19">
        <v>4</v>
      </c>
      <c r="K19">
        <f t="shared" si="2"/>
        <v>4</v>
      </c>
      <c r="L19" s="15">
        <v>3.9722222222222219</v>
      </c>
      <c r="M19">
        <v>3.9285714285714279</v>
      </c>
      <c r="O19" t="str">
        <f t="shared" si="3"/>
        <v/>
      </c>
      <c r="P19" t="str">
        <f t="shared" si="4"/>
        <v/>
      </c>
      <c r="Q19" t="str">
        <f t="shared" si="5"/>
        <v/>
      </c>
      <c r="R19">
        <f t="shared" si="6"/>
        <v>1</v>
      </c>
    </row>
    <row r="20" spans="1:18">
      <c r="A20" s="1">
        <v>45046</v>
      </c>
      <c r="B20" s="1">
        <v>45412</v>
      </c>
      <c r="C20">
        <v>1.0027397260273969</v>
      </c>
      <c r="D20">
        <v>1.0027397260273969</v>
      </c>
      <c r="E20">
        <f t="shared" si="0"/>
        <v>1.0027397260273974</v>
      </c>
      <c r="F20" s="15">
        <v>1.0166666666666671</v>
      </c>
      <c r="G20">
        <v>1.0166666666666671</v>
      </c>
      <c r="H20">
        <f t="shared" si="1"/>
        <v>1.0166666666666666</v>
      </c>
      <c r="I20" s="15">
        <v>1</v>
      </c>
      <c r="J20">
        <v>1</v>
      </c>
      <c r="K20">
        <f t="shared" si="2"/>
        <v>1</v>
      </c>
      <c r="L20" s="15">
        <v>0.99603174603174605</v>
      </c>
      <c r="M20">
        <v>0.98412698412698407</v>
      </c>
      <c r="O20" t="str">
        <f t="shared" si="3"/>
        <v/>
      </c>
      <c r="P20" t="str">
        <f t="shared" si="4"/>
        <v/>
      </c>
      <c r="Q20" t="str">
        <f t="shared" si="5"/>
        <v/>
      </c>
      <c r="R20">
        <f t="shared" si="6"/>
        <v>1</v>
      </c>
    </row>
    <row r="21" spans="1:18">
      <c r="A21" s="1">
        <v>45046</v>
      </c>
      <c r="B21" s="1">
        <v>48699</v>
      </c>
      <c r="C21">
        <v>10.008219178082189</v>
      </c>
      <c r="D21">
        <v>10.008219178082189</v>
      </c>
      <c r="E21">
        <f t="shared" si="0"/>
        <v>10.008219178082191</v>
      </c>
      <c r="F21" s="15">
        <v>10.14722222222222</v>
      </c>
      <c r="G21">
        <v>10.14722222222222</v>
      </c>
      <c r="H21">
        <f t="shared" si="1"/>
        <v>10.147222222222222</v>
      </c>
      <c r="I21" s="15">
        <v>10</v>
      </c>
      <c r="J21">
        <v>10</v>
      </c>
      <c r="K21">
        <f t="shared" si="2"/>
        <v>10</v>
      </c>
      <c r="L21" s="15">
        <v>9.9206349206349209</v>
      </c>
      <c r="M21">
        <v>9.8174603174603181</v>
      </c>
      <c r="O21" t="str">
        <f t="shared" si="3"/>
        <v/>
      </c>
      <c r="P21" t="str">
        <f t="shared" si="4"/>
        <v/>
      </c>
      <c r="Q21" t="str">
        <f t="shared" si="5"/>
        <v/>
      </c>
      <c r="R21">
        <f t="shared" si="6"/>
        <v>1</v>
      </c>
    </row>
    <row r="22" spans="1:18">
      <c r="A22" s="1">
        <v>45046</v>
      </c>
      <c r="B22" s="1">
        <v>50525</v>
      </c>
      <c r="C22">
        <v>15.010958904109589</v>
      </c>
      <c r="D22">
        <v>15.010958904109589</v>
      </c>
      <c r="E22">
        <f t="shared" si="0"/>
        <v>15.010958904109589</v>
      </c>
      <c r="F22" s="15">
        <v>15.21944444444444</v>
      </c>
      <c r="G22">
        <v>15.21944444444444</v>
      </c>
      <c r="H22">
        <f t="shared" si="1"/>
        <v>15.219444444444445</v>
      </c>
      <c r="I22" s="15">
        <v>15</v>
      </c>
      <c r="J22">
        <v>15</v>
      </c>
      <c r="K22">
        <f t="shared" si="2"/>
        <v>15</v>
      </c>
      <c r="L22" s="15">
        <v>14.88095238095238</v>
      </c>
      <c r="M22">
        <v>14.71825396825397</v>
      </c>
      <c r="O22" t="str">
        <f t="shared" si="3"/>
        <v/>
      </c>
      <c r="P22" t="str">
        <f t="shared" si="4"/>
        <v/>
      </c>
      <c r="Q22" t="str">
        <f t="shared" si="5"/>
        <v/>
      </c>
      <c r="R22">
        <f t="shared" si="6"/>
        <v>1</v>
      </c>
    </row>
    <row r="23" spans="1:18">
      <c r="A23" s="1">
        <v>45337</v>
      </c>
      <c r="B23" s="1">
        <v>45519</v>
      </c>
      <c r="C23">
        <v>0.49863013698630138</v>
      </c>
      <c r="D23">
        <v>0.49863013698630138</v>
      </c>
      <c r="E23">
        <f t="shared" si="0"/>
        <v>0.49863013698630138</v>
      </c>
      <c r="F23" s="15">
        <v>0.50555555555555554</v>
      </c>
      <c r="G23">
        <v>0.50555555555555554</v>
      </c>
      <c r="H23">
        <f t="shared" si="1"/>
        <v>0.50555555555555554</v>
      </c>
      <c r="I23" s="15">
        <v>0.5</v>
      </c>
      <c r="J23">
        <v>0.5</v>
      </c>
      <c r="K23">
        <f t="shared" si="2"/>
        <v>0.5</v>
      </c>
      <c r="L23" s="15">
        <v>0.50396825396825395</v>
      </c>
      <c r="M23">
        <v>0.5</v>
      </c>
      <c r="O23" t="str">
        <f t="shared" si="3"/>
        <v/>
      </c>
      <c r="P23" t="str">
        <f t="shared" si="4"/>
        <v/>
      </c>
      <c r="Q23" t="str">
        <f t="shared" si="5"/>
        <v/>
      </c>
      <c r="R23">
        <f t="shared" si="6"/>
        <v>1</v>
      </c>
    </row>
    <row r="24" spans="1:18">
      <c r="A24" s="1">
        <v>45337</v>
      </c>
      <c r="B24" s="1">
        <v>46798</v>
      </c>
      <c r="C24">
        <v>4.0027397260273974</v>
      </c>
      <c r="D24">
        <v>4.0027397260273974</v>
      </c>
      <c r="E24">
        <f t="shared" si="0"/>
        <v>4.0027397260273974</v>
      </c>
      <c r="F24" s="15">
        <v>4.0583333333333336</v>
      </c>
      <c r="G24">
        <v>4.0583333333333336</v>
      </c>
      <c r="H24">
        <f t="shared" si="1"/>
        <v>4.0583333333333336</v>
      </c>
      <c r="I24" s="15">
        <v>4</v>
      </c>
      <c r="J24">
        <v>4</v>
      </c>
      <c r="K24">
        <f t="shared" si="2"/>
        <v>4</v>
      </c>
      <c r="L24" s="15">
        <v>3.9682539682539679</v>
      </c>
      <c r="M24">
        <v>3.9365079365079358</v>
      </c>
      <c r="O24" t="str">
        <f t="shared" si="3"/>
        <v/>
      </c>
      <c r="P24" t="str">
        <f t="shared" si="4"/>
        <v/>
      </c>
      <c r="Q24" t="str">
        <f t="shared" si="5"/>
        <v/>
      </c>
      <c r="R24">
        <f t="shared" si="6"/>
        <v>1</v>
      </c>
    </row>
    <row r="25" spans="1:18">
      <c r="A25" s="1">
        <v>45337</v>
      </c>
      <c r="B25" s="1">
        <v>46068</v>
      </c>
      <c r="C25">
        <v>2.0027397260273969</v>
      </c>
      <c r="D25">
        <v>2.0027397260273969</v>
      </c>
      <c r="E25">
        <f t="shared" si="0"/>
        <v>2.0027397260273974</v>
      </c>
      <c r="F25" s="15">
        <v>2.030555555555555</v>
      </c>
      <c r="G25">
        <v>2.030555555555555</v>
      </c>
      <c r="H25">
        <f t="shared" si="1"/>
        <v>2.0305555555555554</v>
      </c>
      <c r="I25" s="15">
        <v>2</v>
      </c>
      <c r="J25">
        <v>2</v>
      </c>
      <c r="K25">
        <f t="shared" si="2"/>
        <v>2</v>
      </c>
      <c r="L25" s="15">
        <v>1.984126984126984</v>
      </c>
      <c r="M25">
        <v>1.98015873015873</v>
      </c>
      <c r="O25" t="str">
        <f t="shared" si="3"/>
        <v/>
      </c>
      <c r="P25" t="str">
        <f t="shared" si="4"/>
        <v/>
      </c>
      <c r="Q25" t="str">
        <f t="shared" si="5"/>
        <v/>
      </c>
      <c r="R25">
        <f t="shared" si="6"/>
        <v>1</v>
      </c>
    </row>
    <row r="26" spans="1:18">
      <c r="A26" s="1">
        <v>45337</v>
      </c>
      <c r="B26" s="1">
        <v>48990</v>
      </c>
      <c r="C26">
        <v>10.008219178082189</v>
      </c>
      <c r="D26">
        <v>10.008219178082189</v>
      </c>
      <c r="E26">
        <f t="shared" si="0"/>
        <v>10.008219178082191</v>
      </c>
      <c r="F26" s="15">
        <v>10.14722222222222</v>
      </c>
      <c r="G26">
        <v>10.14722222222222</v>
      </c>
      <c r="H26">
        <f t="shared" si="1"/>
        <v>10.147222222222222</v>
      </c>
      <c r="I26" s="15">
        <v>10</v>
      </c>
      <c r="J26">
        <v>10</v>
      </c>
      <c r="K26">
        <f t="shared" si="2"/>
        <v>10</v>
      </c>
      <c r="L26" s="15">
        <v>9.9206349206349209</v>
      </c>
      <c r="M26">
        <v>9.837301587301587</v>
      </c>
      <c r="O26" t="str">
        <f t="shared" si="3"/>
        <v/>
      </c>
      <c r="P26" t="str">
        <f t="shared" si="4"/>
        <v/>
      </c>
      <c r="Q26" t="str">
        <f t="shared" si="5"/>
        <v/>
      </c>
      <c r="R26">
        <f t="shared" si="6"/>
        <v>1</v>
      </c>
    </row>
    <row r="27" spans="1:18">
      <c r="A27" s="1">
        <v>45337</v>
      </c>
      <c r="B27" s="1">
        <v>50816</v>
      </c>
      <c r="C27">
        <v>15.010958904109589</v>
      </c>
      <c r="D27">
        <v>15.010958904109589</v>
      </c>
      <c r="E27">
        <f t="shared" si="0"/>
        <v>15.010958904109589</v>
      </c>
      <c r="F27" s="15">
        <v>15.21944444444444</v>
      </c>
      <c r="G27">
        <v>15.21944444444444</v>
      </c>
      <c r="H27">
        <f t="shared" si="1"/>
        <v>15.219444444444445</v>
      </c>
      <c r="I27" s="15">
        <v>15</v>
      </c>
      <c r="J27">
        <v>15</v>
      </c>
      <c r="K27">
        <f t="shared" si="2"/>
        <v>15</v>
      </c>
      <c r="L27" s="15">
        <v>14.87698412698413</v>
      </c>
      <c r="M27">
        <v>14.72619047619048</v>
      </c>
      <c r="O27" t="str">
        <f t="shared" si="3"/>
        <v/>
      </c>
      <c r="P27" t="str">
        <f t="shared" si="4"/>
        <v/>
      </c>
      <c r="Q27" t="str">
        <f t="shared" si="5"/>
        <v/>
      </c>
      <c r="R27">
        <f t="shared" si="6"/>
        <v>1</v>
      </c>
    </row>
    <row r="28" spans="1:18">
      <c r="A28" s="1">
        <v>45366</v>
      </c>
      <c r="B28" s="1">
        <v>45550</v>
      </c>
      <c r="C28">
        <v>0.50410958904109593</v>
      </c>
      <c r="D28">
        <v>0.50410958904109593</v>
      </c>
      <c r="E28">
        <f t="shared" si="0"/>
        <v>0.50410958904109593</v>
      </c>
      <c r="F28" s="15">
        <v>0.51111111111111107</v>
      </c>
      <c r="G28">
        <v>0.51111111111111107</v>
      </c>
      <c r="H28">
        <f t="shared" si="1"/>
        <v>0.51111111111111107</v>
      </c>
      <c r="I28" s="15">
        <v>0.5</v>
      </c>
      <c r="J28">
        <v>0.5</v>
      </c>
      <c r="K28">
        <f t="shared" si="2"/>
        <v>0.5</v>
      </c>
      <c r="L28" s="15">
        <v>0.50396825396825395</v>
      </c>
      <c r="M28">
        <v>0.5</v>
      </c>
      <c r="O28" t="str">
        <f t="shared" si="3"/>
        <v/>
      </c>
      <c r="P28" t="str">
        <f t="shared" si="4"/>
        <v/>
      </c>
      <c r="Q28" t="str">
        <f t="shared" si="5"/>
        <v/>
      </c>
      <c r="R28">
        <f t="shared" si="6"/>
        <v>1</v>
      </c>
    </row>
    <row r="29" spans="1:18">
      <c r="A29" s="1">
        <v>45366</v>
      </c>
      <c r="B29" s="1">
        <v>46827</v>
      </c>
      <c r="C29">
        <v>4.0027397260273974</v>
      </c>
      <c r="D29">
        <v>4.0027397260273974</v>
      </c>
      <c r="E29">
        <f t="shared" si="0"/>
        <v>4.0027397260273974</v>
      </c>
      <c r="F29" s="15">
        <v>4.0583333333333336</v>
      </c>
      <c r="G29">
        <v>4.0583333333333336</v>
      </c>
      <c r="H29">
        <f t="shared" si="1"/>
        <v>4.0583333333333336</v>
      </c>
      <c r="I29" s="15">
        <v>4</v>
      </c>
      <c r="J29">
        <v>4</v>
      </c>
      <c r="K29">
        <f t="shared" si="2"/>
        <v>4</v>
      </c>
      <c r="L29" s="15">
        <v>3.9682539682539679</v>
      </c>
      <c r="M29">
        <v>3.9285714285714279</v>
      </c>
      <c r="O29" t="str">
        <f t="shared" si="3"/>
        <v/>
      </c>
      <c r="P29" t="str">
        <f t="shared" si="4"/>
        <v/>
      </c>
      <c r="Q29" t="str">
        <f t="shared" si="5"/>
        <v/>
      </c>
      <c r="R29">
        <f t="shared" si="6"/>
        <v>1</v>
      </c>
    </row>
    <row r="30" spans="1:18">
      <c r="A30" s="1">
        <v>45366</v>
      </c>
      <c r="B30" s="1">
        <v>46096</v>
      </c>
      <c r="C30">
        <v>2</v>
      </c>
      <c r="D30">
        <v>2</v>
      </c>
      <c r="E30">
        <f t="shared" si="0"/>
        <v>2</v>
      </c>
      <c r="F30" s="15">
        <v>2.0277777777777781</v>
      </c>
      <c r="G30">
        <v>2.0277777777777781</v>
      </c>
      <c r="H30">
        <f t="shared" si="1"/>
        <v>2.0277777777777777</v>
      </c>
      <c r="I30" s="15">
        <v>2</v>
      </c>
      <c r="J30">
        <v>2</v>
      </c>
      <c r="K30">
        <f t="shared" si="2"/>
        <v>2</v>
      </c>
      <c r="L30" s="15">
        <v>1.98015873015873</v>
      </c>
      <c r="M30">
        <v>1.9682539682539679</v>
      </c>
      <c r="O30" t="str">
        <f t="shared" si="3"/>
        <v/>
      </c>
      <c r="P30" t="str">
        <f t="shared" si="4"/>
        <v/>
      </c>
      <c r="Q30" t="str">
        <f t="shared" si="5"/>
        <v/>
      </c>
      <c r="R30">
        <f t="shared" si="6"/>
        <v>1</v>
      </c>
    </row>
    <row r="31" spans="1:18">
      <c r="A31" s="1">
        <v>45366</v>
      </c>
      <c r="B31" s="1">
        <v>49018</v>
      </c>
      <c r="C31">
        <v>10.005479452054789</v>
      </c>
      <c r="D31">
        <v>10.005479452054789</v>
      </c>
      <c r="E31">
        <f t="shared" si="0"/>
        <v>10.005479452054795</v>
      </c>
      <c r="F31" s="15">
        <v>10.14444444444444</v>
      </c>
      <c r="G31">
        <v>10.14444444444444</v>
      </c>
      <c r="H31">
        <f t="shared" si="1"/>
        <v>10.144444444444444</v>
      </c>
      <c r="I31" s="15">
        <v>10</v>
      </c>
      <c r="J31">
        <v>10</v>
      </c>
      <c r="K31">
        <f t="shared" si="2"/>
        <v>10</v>
      </c>
      <c r="L31" s="15">
        <v>9.9166666666666661</v>
      </c>
      <c r="M31">
        <v>9.825396825396826</v>
      </c>
      <c r="O31" t="str">
        <f t="shared" si="3"/>
        <v/>
      </c>
      <c r="P31" t="str">
        <f t="shared" si="4"/>
        <v/>
      </c>
      <c r="Q31" t="str">
        <f t="shared" si="5"/>
        <v/>
      </c>
      <c r="R31">
        <f t="shared" si="6"/>
        <v>1</v>
      </c>
    </row>
    <row r="32" spans="1:18">
      <c r="A32" s="1">
        <v>45366</v>
      </c>
      <c r="B32" s="1">
        <v>50844</v>
      </c>
      <c r="C32">
        <v>15.008219178082189</v>
      </c>
      <c r="D32">
        <v>15.008219178082189</v>
      </c>
      <c r="E32">
        <f t="shared" si="0"/>
        <v>15.008219178082191</v>
      </c>
      <c r="F32" s="15">
        <v>15.21666666666667</v>
      </c>
      <c r="G32">
        <v>15.21666666666667</v>
      </c>
      <c r="H32">
        <f t="shared" si="1"/>
        <v>15.216666666666667</v>
      </c>
      <c r="I32" s="15">
        <v>15</v>
      </c>
      <c r="J32">
        <v>15</v>
      </c>
      <c r="K32">
        <f t="shared" si="2"/>
        <v>15</v>
      </c>
      <c r="L32" s="15">
        <v>14.87301587301587</v>
      </c>
      <c r="M32">
        <v>14.71428571428571</v>
      </c>
      <c r="O32" t="str">
        <f t="shared" si="3"/>
        <v/>
      </c>
      <c r="P32" t="str">
        <f t="shared" si="4"/>
        <v/>
      </c>
      <c r="Q32" t="str">
        <f t="shared" si="5"/>
        <v/>
      </c>
      <c r="R32">
        <f t="shared" si="6"/>
        <v>1</v>
      </c>
    </row>
    <row r="33" spans="1:18">
      <c r="A33" s="1">
        <v>45031</v>
      </c>
      <c r="B33" s="1">
        <v>45214</v>
      </c>
      <c r="C33">
        <v>0.50136986301369868</v>
      </c>
      <c r="D33">
        <v>0.50136986301369868</v>
      </c>
      <c r="E33">
        <f t="shared" si="0"/>
        <v>0.50136986301369868</v>
      </c>
      <c r="F33" s="15">
        <v>0.5083333333333333</v>
      </c>
      <c r="G33">
        <v>0.5083333333333333</v>
      </c>
      <c r="H33">
        <f t="shared" si="1"/>
        <v>0.5083333333333333</v>
      </c>
      <c r="I33" s="15">
        <v>0.5</v>
      </c>
      <c r="J33">
        <v>0.5</v>
      </c>
      <c r="K33">
        <f t="shared" si="2"/>
        <v>0.5</v>
      </c>
      <c r="L33" s="15">
        <v>0.49603174603174599</v>
      </c>
      <c r="M33">
        <v>0.49603174603174599</v>
      </c>
      <c r="O33" t="str">
        <f t="shared" si="3"/>
        <v/>
      </c>
      <c r="P33" t="str">
        <f t="shared" si="4"/>
        <v/>
      </c>
      <c r="Q33" t="str">
        <f t="shared" si="5"/>
        <v/>
      </c>
      <c r="R33" t="str">
        <f t="shared" si="6"/>
        <v/>
      </c>
    </row>
    <row r="34" spans="1:18">
      <c r="A34" s="1">
        <v>45031</v>
      </c>
      <c r="B34" s="1">
        <v>46492</v>
      </c>
      <c r="C34">
        <v>4.0027397260273974</v>
      </c>
      <c r="D34">
        <v>4.0027397260273974</v>
      </c>
      <c r="E34">
        <f t="shared" si="0"/>
        <v>4.0027397260273974</v>
      </c>
      <c r="F34" s="15">
        <v>4.0583333333333336</v>
      </c>
      <c r="G34">
        <v>4.0583333333333336</v>
      </c>
      <c r="H34">
        <f t="shared" si="1"/>
        <v>4.0583333333333336</v>
      </c>
      <c r="I34" s="15">
        <v>4</v>
      </c>
      <c r="J34">
        <v>4</v>
      </c>
      <c r="K34">
        <f t="shared" si="2"/>
        <v>4</v>
      </c>
      <c r="L34" s="15">
        <v>3.9682539682539679</v>
      </c>
      <c r="M34">
        <v>3.924603174603174</v>
      </c>
      <c r="O34" t="str">
        <f t="shared" si="3"/>
        <v/>
      </c>
      <c r="P34" t="str">
        <f t="shared" si="4"/>
        <v/>
      </c>
      <c r="Q34" t="str">
        <f t="shared" si="5"/>
        <v/>
      </c>
      <c r="R34">
        <f t="shared" si="6"/>
        <v>1</v>
      </c>
    </row>
    <row r="35" spans="1:18">
      <c r="A35" s="1">
        <v>45031</v>
      </c>
      <c r="B35" s="1">
        <v>45397</v>
      </c>
      <c r="C35">
        <v>1.0027397260273969</v>
      </c>
      <c r="D35">
        <v>1.0027397260273969</v>
      </c>
      <c r="E35">
        <f t="shared" si="0"/>
        <v>1.0027397260273974</v>
      </c>
      <c r="F35" s="15">
        <v>1.0166666666666671</v>
      </c>
      <c r="G35">
        <v>1.0166666666666671</v>
      </c>
      <c r="H35">
        <f t="shared" si="1"/>
        <v>1.0166666666666666</v>
      </c>
      <c r="I35" s="15">
        <v>1</v>
      </c>
      <c r="J35">
        <v>1</v>
      </c>
      <c r="K35">
        <f t="shared" si="2"/>
        <v>1</v>
      </c>
      <c r="L35" s="15">
        <v>0.99206349206349209</v>
      </c>
      <c r="M35">
        <v>0.97619047619047616</v>
      </c>
      <c r="O35" t="str">
        <f t="shared" si="3"/>
        <v/>
      </c>
      <c r="P35" t="str">
        <f t="shared" si="4"/>
        <v/>
      </c>
      <c r="Q35" t="str">
        <f t="shared" si="5"/>
        <v/>
      </c>
      <c r="R35">
        <f t="shared" si="6"/>
        <v>1</v>
      </c>
    </row>
    <row r="36" spans="1:18">
      <c r="A36" s="1">
        <v>45031</v>
      </c>
      <c r="B36" s="1">
        <v>48684</v>
      </c>
      <c r="C36">
        <v>10.008219178082189</v>
      </c>
      <c r="D36">
        <v>10.008219178082189</v>
      </c>
      <c r="E36">
        <f t="shared" si="0"/>
        <v>10.008219178082191</v>
      </c>
      <c r="F36" s="15">
        <v>10.14722222222222</v>
      </c>
      <c r="G36">
        <v>10.14722222222222</v>
      </c>
      <c r="H36">
        <f t="shared" si="1"/>
        <v>10.147222222222222</v>
      </c>
      <c r="I36" s="15">
        <v>10</v>
      </c>
      <c r="J36">
        <v>10</v>
      </c>
      <c r="K36">
        <f t="shared" si="2"/>
        <v>10</v>
      </c>
      <c r="L36" s="15">
        <v>9.9206349206349209</v>
      </c>
      <c r="M36">
        <v>9.8174603174603181</v>
      </c>
      <c r="O36" t="str">
        <f t="shared" si="3"/>
        <v/>
      </c>
      <c r="P36" t="str">
        <f t="shared" si="4"/>
        <v/>
      </c>
      <c r="Q36" t="str">
        <f t="shared" si="5"/>
        <v/>
      </c>
      <c r="R36">
        <f t="shared" si="6"/>
        <v>1</v>
      </c>
    </row>
    <row r="37" spans="1:18">
      <c r="A37" s="1">
        <v>45031</v>
      </c>
      <c r="B37" s="1">
        <v>50510</v>
      </c>
      <c r="C37">
        <v>15.010958904109589</v>
      </c>
      <c r="D37">
        <v>15.010958904109589</v>
      </c>
      <c r="E37">
        <f t="shared" si="0"/>
        <v>15.010958904109589</v>
      </c>
      <c r="F37" s="15">
        <v>15.21944444444444</v>
      </c>
      <c r="G37">
        <v>15.21944444444444</v>
      </c>
      <c r="H37">
        <f t="shared" si="1"/>
        <v>15.219444444444445</v>
      </c>
      <c r="I37" s="15">
        <v>15</v>
      </c>
      <c r="J37">
        <v>15</v>
      </c>
      <c r="K37">
        <f t="shared" si="2"/>
        <v>15</v>
      </c>
      <c r="L37" s="15">
        <v>14.87698412698413</v>
      </c>
      <c r="M37">
        <v>14.71825396825397</v>
      </c>
      <c r="O37" t="str">
        <f t="shared" si="3"/>
        <v/>
      </c>
      <c r="P37" t="str">
        <f t="shared" si="4"/>
        <v/>
      </c>
      <c r="Q37" t="str">
        <f t="shared" si="5"/>
        <v/>
      </c>
      <c r="R37">
        <f t="shared" si="6"/>
        <v>1</v>
      </c>
    </row>
    <row r="39" spans="1:18">
      <c r="O39">
        <f t="shared" ref="O39:Q39" si="7">SUM(O3:O37)</f>
        <v>0</v>
      </c>
      <c r="P39">
        <f t="shared" si="7"/>
        <v>0</v>
      </c>
      <c r="Q39">
        <f t="shared" si="7"/>
        <v>0</v>
      </c>
      <c r="R39">
        <f>SUM(R3:R37)</f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61F0-69A3-4D70-9082-4E5FF5F58980}">
  <dimension ref="A1:J8"/>
  <sheetViews>
    <sheetView workbookViewId="0">
      <selection activeCell="B13" sqref="B13"/>
    </sheetView>
  </sheetViews>
  <sheetFormatPr defaultRowHeight="15"/>
  <cols>
    <col min="2" max="2" width="18" customWidth="1"/>
    <col min="3" max="3" width="14" customWidth="1"/>
    <col min="4" max="4" width="19" customWidth="1"/>
    <col min="9" max="9" width="10.42578125" customWidth="1"/>
    <col min="10" max="10" width="20.5703125" customWidth="1"/>
  </cols>
  <sheetData>
    <row r="1" spans="1:10">
      <c r="B1" s="6" t="s">
        <v>278</v>
      </c>
      <c r="C1" s="6"/>
      <c r="I1" s="6" t="s">
        <v>284</v>
      </c>
    </row>
    <row r="2" spans="1:10">
      <c r="J2" t="s">
        <v>285</v>
      </c>
    </row>
    <row r="3" spans="1:10">
      <c r="B3" s="6" t="s">
        <v>276</v>
      </c>
      <c r="C3" s="6" t="s">
        <v>277</v>
      </c>
      <c r="D3" s="20" t="s">
        <v>279</v>
      </c>
      <c r="E3" s="6" t="s">
        <v>280</v>
      </c>
      <c r="J3" t="s">
        <v>286</v>
      </c>
    </row>
    <row r="4" spans="1:10">
      <c r="A4" s="6" t="s">
        <v>281</v>
      </c>
      <c r="B4">
        <v>0</v>
      </c>
      <c r="C4">
        <v>0</v>
      </c>
      <c r="D4">
        <v>0</v>
      </c>
      <c r="E4">
        <v>34</v>
      </c>
      <c r="J4" t="s">
        <v>289</v>
      </c>
    </row>
    <row r="5" spans="1:10">
      <c r="A5" s="6" t="s">
        <v>282</v>
      </c>
      <c r="B5">
        <v>35</v>
      </c>
      <c r="C5">
        <v>35</v>
      </c>
      <c r="D5">
        <v>35</v>
      </c>
      <c r="E5">
        <v>35</v>
      </c>
    </row>
    <row r="6" spans="1:10">
      <c r="A6" s="6" t="s">
        <v>283</v>
      </c>
      <c r="B6" s="21">
        <f t="shared" ref="B6:D6" si="0">B4/B5</f>
        <v>0</v>
      </c>
      <c r="C6" s="21">
        <f t="shared" si="0"/>
        <v>0</v>
      </c>
      <c r="D6" s="21">
        <f t="shared" si="0"/>
        <v>0</v>
      </c>
      <c r="E6" s="21">
        <f>E4/E5</f>
        <v>0.97142857142857142</v>
      </c>
    </row>
    <row r="8" spans="1:10">
      <c r="I8" s="6" t="s">
        <v>287</v>
      </c>
      <c r="J8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8175-3BD9-45F1-B7F7-3EEB2D28DC7F}">
  <dimension ref="A1:D197"/>
  <sheetViews>
    <sheetView workbookViewId="0">
      <selection activeCell="D18" sqref="D18"/>
    </sheetView>
  </sheetViews>
  <sheetFormatPr defaultRowHeight="15"/>
  <cols>
    <col min="1" max="1" width="11.5703125" bestFit="1" customWidth="1"/>
    <col min="2" max="2" width="13.7109375" customWidth="1"/>
    <col min="3" max="3" width="20.85546875" bestFit="1" customWidth="1"/>
    <col min="4" max="4" width="36.140625" bestFit="1" customWidth="1"/>
  </cols>
  <sheetData>
    <row r="1" spans="1:4">
      <c r="A1" s="6"/>
      <c r="B1" s="6" t="s">
        <v>267</v>
      </c>
      <c r="C1" s="6" t="s">
        <v>18</v>
      </c>
      <c r="D1" s="6" t="s">
        <v>19</v>
      </c>
    </row>
    <row r="2" spans="1:4">
      <c r="A2" s="7" t="s">
        <v>159</v>
      </c>
      <c r="B2" t="s">
        <v>160</v>
      </c>
      <c r="C2" t="s">
        <v>23</v>
      </c>
      <c r="D2" t="s">
        <v>161</v>
      </c>
    </row>
    <row r="3" spans="1:4">
      <c r="A3" s="7" t="s">
        <v>162</v>
      </c>
      <c r="B3" t="s">
        <v>160</v>
      </c>
      <c r="C3" t="s">
        <v>23</v>
      </c>
      <c r="D3" t="s">
        <v>163</v>
      </c>
    </row>
    <row r="4" spans="1:4">
      <c r="A4" s="7" t="s">
        <v>164</v>
      </c>
      <c r="B4" t="s">
        <v>160</v>
      </c>
      <c r="C4" t="s">
        <v>26</v>
      </c>
      <c r="D4" t="s">
        <v>165</v>
      </c>
    </row>
    <row r="5" spans="1:4">
      <c r="A5" s="8" t="s">
        <v>22</v>
      </c>
      <c r="B5" t="s">
        <v>160</v>
      </c>
      <c r="C5" t="s">
        <v>24</v>
      </c>
      <c r="D5" t="s">
        <v>166</v>
      </c>
    </row>
    <row r="6" spans="1:4">
      <c r="A6" s="7" t="s">
        <v>167</v>
      </c>
      <c r="B6" t="s">
        <v>160</v>
      </c>
      <c r="C6" t="s">
        <v>29</v>
      </c>
    </row>
    <row r="7" spans="1:4">
      <c r="A7" s="8" t="s">
        <v>25</v>
      </c>
      <c r="B7" t="s">
        <v>160</v>
      </c>
      <c r="C7" t="s">
        <v>27</v>
      </c>
    </row>
    <row r="8" spans="1:4">
      <c r="A8" s="8" t="s">
        <v>28</v>
      </c>
      <c r="B8" t="s">
        <v>160</v>
      </c>
      <c r="C8" t="s">
        <v>168</v>
      </c>
    </row>
    <row r="9" spans="1:4">
      <c r="A9" s="8" t="s">
        <v>31</v>
      </c>
      <c r="B9" t="s">
        <v>160</v>
      </c>
      <c r="C9" t="s">
        <v>32</v>
      </c>
    </row>
    <row r="10" spans="1:4">
      <c r="A10" s="8" t="s">
        <v>33</v>
      </c>
      <c r="B10" s="3" t="s">
        <v>160</v>
      </c>
      <c r="C10" s="3" t="s">
        <v>34</v>
      </c>
      <c r="D10" s="3"/>
    </row>
    <row r="11" spans="1:4">
      <c r="A11" s="9" t="s">
        <v>169</v>
      </c>
      <c r="B11" t="s">
        <v>160</v>
      </c>
      <c r="C11" t="s">
        <v>23</v>
      </c>
      <c r="D11" t="s">
        <v>170</v>
      </c>
    </row>
    <row r="12" spans="1:4">
      <c r="A12" s="7" t="s">
        <v>171</v>
      </c>
      <c r="B12" t="s">
        <v>160</v>
      </c>
      <c r="C12" t="s">
        <v>23</v>
      </c>
      <c r="D12" t="s">
        <v>172</v>
      </c>
    </row>
    <row r="13" spans="1:4">
      <c r="A13" s="7" t="s">
        <v>173</v>
      </c>
      <c r="B13" t="s">
        <v>160</v>
      </c>
      <c r="C13" t="s">
        <v>48</v>
      </c>
      <c r="D13" t="s">
        <v>174</v>
      </c>
    </row>
    <row r="14" spans="1:4">
      <c r="A14" s="7" t="s">
        <v>35</v>
      </c>
      <c r="B14" t="s">
        <v>160</v>
      </c>
      <c r="C14" t="s">
        <v>24</v>
      </c>
      <c r="D14" t="s">
        <v>175</v>
      </c>
    </row>
    <row r="15" spans="1:4">
      <c r="A15" s="7" t="s">
        <v>36</v>
      </c>
      <c r="B15" t="s">
        <v>160</v>
      </c>
      <c r="C15" t="s">
        <v>37</v>
      </c>
    </row>
    <row r="16" spans="1:4">
      <c r="A16" s="7" t="s">
        <v>176</v>
      </c>
      <c r="B16" t="s">
        <v>160</v>
      </c>
      <c r="C16" t="s">
        <v>29</v>
      </c>
    </row>
    <row r="17" spans="1:4">
      <c r="A17" s="7" t="s">
        <v>38</v>
      </c>
      <c r="B17" t="s">
        <v>160</v>
      </c>
      <c r="C17" t="s">
        <v>27</v>
      </c>
    </row>
    <row r="18" spans="1:4">
      <c r="A18" s="7" t="s">
        <v>39</v>
      </c>
      <c r="B18" t="s">
        <v>160</v>
      </c>
      <c r="C18" t="s">
        <v>30</v>
      </c>
    </row>
    <row r="19" spans="1:4">
      <c r="A19" s="7" t="s">
        <v>40</v>
      </c>
      <c r="B19" t="s">
        <v>160</v>
      </c>
      <c r="C19" t="s">
        <v>32</v>
      </c>
    </row>
    <row r="20" spans="1:4">
      <c r="A20" s="7" t="s">
        <v>41</v>
      </c>
      <c r="B20" t="s">
        <v>160</v>
      </c>
      <c r="C20" t="s">
        <v>34</v>
      </c>
    </row>
    <row r="21" spans="1:4">
      <c r="A21" s="7" t="s">
        <v>42</v>
      </c>
      <c r="B21" s="3" t="s">
        <v>160</v>
      </c>
      <c r="C21" s="3" t="s">
        <v>43</v>
      </c>
      <c r="D21" s="3"/>
    </row>
    <row r="22" spans="1:4">
      <c r="A22" s="9" t="s">
        <v>44</v>
      </c>
      <c r="B22" t="s">
        <v>160</v>
      </c>
      <c r="C22" t="s">
        <v>45</v>
      </c>
      <c r="D22" t="s">
        <v>177</v>
      </c>
    </row>
    <row r="23" spans="1:4">
      <c r="A23" s="7" t="s">
        <v>178</v>
      </c>
      <c r="B23" t="s">
        <v>160</v>
      </c>
      <c r="C23" t="s">
        <v>23</v>
      </c>
      <c r="D23" t="s">
        <v>179</v>
      </c>
    </row>
    <row r="24" spans="1:4">
      <c r="A24" s="7" t="s">
        <v>180</v>
      </c>
      <c r="B24" t="s">
        <v>160</v>
      </c>
      <c r="C24" t="s">
        <v>23</v>
      </c>
      <c r="D24" t="s">
        <v>27</v>
      </c>
    </row>
    <row r="25" spans="1:4">
      <c r="A25" s="7" t="s">
        <v>181</v>
      </c>
      <c r="B25" t="s">
        <v>160</v>
      </c>
      <c r="C25" t="s">
        <v>48</v>
      </c>
      <c r="D25" t="s">
        <v>30</v>
      </c>
    </row>
    <row r="26" spans="1:4">
      <c r="A26" s="7" t="s">
        <v>46</v>
      </c>
      <c r="B26" t="s">
        <v>160</v>
      </c>
      <c r="C26" t="s">
        <v>37</v>
      </c>
      <c r="D26" t="s">
        <v>32</v>
      </c>
    </row>
    <row r="27" spans="1:4">
      <c r="A27" s="7" t="s">
        <v>182</v>
      </c>
      <c r="B27" t="s">
        <v>160</v>
      </c>
      <c r="C27" t="s">
        <v>29</v>
      </c>
      <c r="D27" t="s">
        <v>166</v>
      </c>
    </row>
    <row r="28" spans="1:4">
      <c r="A28" s="7" t="s">
        <v>47</v>
      </c>
      <c r="B28" t="s">
        <v>160</v>
      </c>
      <c r="C28" t="s">
        <v>34</v>
      </c>
      <c r="D28" t="s">
        <v>183</v>
      </c>
    </row>
    <row r="29" spans="1:4">
      <c r="A29" s="10" t="s">
        <v>184</v>
      </c>
      <c r="B29" s="11" t="s">
        <v>185</v>
      </c>
      <c r="C29" s="11" t="s">
        <v>186</v>
      </c>
      <c r="D29" t="s">
        <v>187</v>
      </c>
    </row>
    <row r="30" spans="1:4">
      <c r="A30" s="7" t="s">
        <v>49</v>
      </c>
      <c r="B30" s="3" t="s">
        <v>160</v>
      </c>
      <c r="C30" s="3" t="s">
        <v>43</v>
      </c>
      <c r="D30" s="3" t="s">
        <v>188</v>
      </c>
    </row>
    <row r="31" spans="1:4">
      <c r="A31" s="9" t="s">
        <v>50</v>
      </c>
      <c r="B31" t="s">
        <v>160</v>
      </c>
      <c r="C31" t="s">
        <v>45</v>
      </c>
      <c r="D31" t="s">
        <v>189</v>
      </c>
    </row>
    <row r="32" spans="1:4">
      <c r="A32" s="7" t="s">
        <v>190</v>
      </c>
      <c r="B32" t="s">
        <v>160</v>
      </c>
      <c r="C32" t="s">
        <v>23</v>
      </c>
      <c r="D32" t="s">
        <v>191</v>
      </c>
    </row>
    <row r="33" spans="1:4">
      <c r="A33" s="7" t="s">
        <v>192</v>
      </c>
      <c r="B33" t="s">
        <v>160</v>
      </c>
      <c r="C33" t="s">
        <v>23</v>
      </c>
    </row>
    <row r="34" spans="1:4">
      <c r="A34" s="7" t="s">
        <v>193</v>
      </c>
      <c r="B34" t="s">
        <v>160</v>
      </c>
      <c r="C34" t="s">
        <v>48</v>
      </c>
    </row>
    <row r="35" spans="1:4">
      <c r="A35" s="7" t="s">
        <v>51</v>
      </c>
      <c r="B35" t="s">
        <v>160</v>
      </c>
      <c r="C35" t="s">
        <v>24</v>
      </c>
    </row>
    <row r="36" spans="1:4">
      <c r="A36" s="7" t="s">
        <v>52</v>
      </c>
      <c r="B36" t="s">
        <v>160</v>
      </c>
      <c r="C36" t="s">
        <v>37</v>
      </c>
    </row>
    <row r="37" spans="1:4">
      <c r="A37" s="7" t="s">
        <v>194</v>
      </c>
      <c r="B37" t="s">
        <v>160</v>
      </c>
      <c r="C37" t="s">
        <v>29</v>
      </c>
    </row>
    <row r="38" spans="1:4">
      <c r="A38" s="12" t="s">
        <v>195</v>
      </c>
      <c r="B38" s="13" t="s">
        <v>185</v>
      </c>
      <c r="C38" s="13" t="s">
        <v>186</v>
      </c>
      <c r="D38" s="13" t="s">
        <v>196</v>
      </c>
    </row>
    <row r="39" spans="1:4">
      <c r="A39" s="7" t="s">
        <v>53</v>
      </c>
      <c r="B39" t="s">
        <v>160</v>
      </c>
      <c r="C39" t="s">
        <v>43</v>
      </c>
    </row>
    <row r="40" spans="1:4">
      <c r="A40" s="7" t="s">
        <v>54</v>
      </c>
    </row>
    <row r="41" spans="1:4">
      <c r="A41" s="7" t="s">
        <v>197</v>
      </c>
    </row>
    <row r="42" spans="1:4">
      <c r="A42" s="7" t="s">
        <v>198</v>
      </c>
    </row>
    <row r="43" spans="1:4">
      <c r="A43" s="7" t="s">
        <v>199</v>
      </c>
    </row>
    <row r="44" spans="1:4">
      <c r="A44" s="7" t="s">
        <v>55</v>
      </c>
    </row>
    <row r="45" spans="1:4">
      <c r="A45" s="7" t="s">
        <v>56</v>
      </c>
    </row>
    <row r="46" spans="1:4">
      <c r="A46" s="7" t="s">
        <v>200</v>
      </c>
    </row>
    <row r="47" spans="1:4">
      <c r="A47" s="7" t="s">
        <v>57</v>
      </c>
    </row>
    <row r="48" spans="1:4">
      <c r="A48" s="7" t="s">
        <v>58</v>
      </c>
    </row>
    <row r="49" spans="1:1">
      <c r="A49" s="7" t="s">
        <v>59</v>
      </c>
    </row>
    <row r="50" spans="1:1">
      <c r="A50" s="7" t="s">
        <v>201</v>
      </c>
    </row>
    <row r="51" spans="1:1">
      <c r="A51" s="7" t="s">
        <v>60</v>
      </c>
    </row>
    <row r="52" spans="1:1">
      <c r="A52" s="7" t="s">
        <v>61</v>
      </c>
    </row>
    <row r="53" spans="1:1">
      <c r="A53" s="7" t="s">
        <v>202</v>
      </c>
    </row>
    <row r="54" spans="1:1">
      <c r="A54" s="7" t="s">
        <v>203</v>
      </c>
    </row>
    <row r="55" spans="1:1">
      <c r="A55" s="7" t="s">
        <v>204</v>
      </c>
    </row>
    <row r="56" spans="1:1">
      <c r="A56" s="7" t="s">
        <v>62</v>
      </c>
    </row>
    <row r="57" spans="1:1">
      <c r="A57" s="7" t="s">
        <v>205</v>
      </c>
    </row>
    <row r="58" spans="1:1">
      <c r="A58" s="7" t="s">
        <v>64</v>
      </c>
    </row>
    <row r="59" spans="1:1">
      <c r="A59" s="7" t="s">
        <v>65</v>
      </c>
    </row>
    <row r="60" spans="1:1">
      <c r="A60" s="7" t="s">
        <v>66</v>
      </c>
    </row>
    <row r="61" spans="1:1">
      <c r="A61" s="7" t="s">
        <v>67</v>
      </c>
    </row>
    <row r="62" spans="1:1">
      <c r="A62" s="7" t="s">
        <v>206</v>
      </c>
    </row>
    <row r="63" spans="1:1">
      <c r="A63" s="7" t="s">
        <v>207</v>
      </c>
    </row>
    <row r="64" spans="1:1">
      <c r="A64" s="7" t="s">
        <v>208</v>
      </c>
    </row>
    <row r="65" spans="1:1">
      <c r="A65" s="7" t="s">
        <v>70</v>
      </c>
    </row>
    <row r="66" spans="1:1">
      <c r="A66" s="7" t="s">
        <v>71</v>
      </c>
    </row>
    <row r="67" spans="1:1">
      <c r="A67" s="7" t="s">
        <v>209</v>
      </c>
    </row>
    <row r="68" spans="1:1">
      <c r="A68" s="7" t="s">
        <v>72</v>
      </c>
    </row>
    <row r="69" spans="1:1">
      <c r="A69" s="7" t="s">
        <v>73</v>
      </c>
    </row>
    <row r="70" spans="1:1">
      <c r="A70" s="7" t="s">
        <v>74</v>
      </c>
    </row>
    <row r="71" spans="1:1">
      <c r="A71" s="7" t="s">
        <v>75</v>
      </c>
    </row>
    <row r="72" spans="1:1">
      <c r="A72" s="7" t="s">
        <v>210</v>
      </c>
    </row>
    <row r="73" spans="1:1">
      <c r="A73" s="7" t="s">
        <v>76</v>
      </c>
    </row>
    <row r="74" spans="1:1">
      <c r="A74" s="7" t="s">
        <v>77</v>
      </c>
    </row>
    <row r="75" spans="1:1">
      <c r="A75" s="7" t="s">
        <v>211</v>
      </c>
    </row>
    <row r="76" spans="1:1">
      <c r="A76" s="7" t="s">
        <v>212</v>
      </c>
    </row>
    <row r="77" spans="1:1">
      <c r="A77" s="7" t="s">
        <v>213</v>
      </c>
    </row>
    <row r="78" spans="1:1">
      <c r="A78" s="7" t="s">
        <v>79</v>
      </c>
    </row>
    <row r="79" spans="1:1">
      <c r="A79" s="7" t="s">
        <v>214</v>
      </c>
    </row>
    <row r="80" spans="1:1">
      <c r="A80" s="7" t="s">
        <v>80</v>
      </c>
    </row>
    <row r="81" spans="1:1">
      <c r="A81" s="7" t="s">
        <v>81</v>
      </c>
    </row>
    <row r="82" spans="1:1">
      <c r="A82" s="7" t="s">
        <v>82</v>
      </c>
    </row>
    <row r="83" spans="1:1">
      <c r="A83" s="7" t="s">
        <v>83</v>
      </c>
    </row>
    <row r="84" spans="1:1">
      <c r="A84" s="7" t="s">
        <v>215</v>
      </c>
    </row>
    <row r="85" spans="1:1">
      <c r="A85" s="7" t="s">
        <v>84</v>
      </c>
    </row>
    <row r="86" spans="1:1">
      <c r="A86" s="7" t="s">
        <v>85</v>
      </c>
    </row>
    <row r="87" spans="1:1">
      <c r="A87" s="7" t="s">
        <v>216</v>
      </c>
    </row>
    <row r="88" spans="1:1">
      <c r="A88" s="7" t="s">
        <v>217</v>
      </c>
    </row>
    <row r="89" spans="1:1">
      <c r="A89" s="7" t="s">
        <v>218</v>
      </c>
    </row>
    <row r="90" spans="1:1">
      <c r="A90" s="7" t="s">
        <v>86</v>
      </c>
    </row>
    <row r="91" spans="1:1">
      <c r="A91" s="7" t="s">
        <v>219</v>
      </c>
    </row>
    <row r="92" spans="1:1">
      <c r="A92" s="7" t="s">
        <v>90</v>
      </c>
    </row>
    <row r="93" spans="1:1">
      <c r="A93" s="7" t="s">
        <v>220</v>
      </c>
    </row>
    <row r="94" spans="1:1">
      <c r="A94" s="7" t="s">
        <v>91</v>
      </c>
    </row>
    <row r="95" spans="1:1">
      <c r="A95" s="7" t="s">
        <v>92</v>
      </c>
    </row>
    <row r="96" spans="1:1">
      <c r="A96" s="7" t="s">
        <v>221</v>
      </c>
    </row>
    <row r="97" spans="1:1">
      <c r="A97" s="7" t="s">
        <v>222</v>
      </c>
    </row>
    <row r="98" spans="1:1">
      <c r="A98" s="7" t="s">
        <v>223</v>
      </c>
    </row>
    <row r="99" spans="1:1">
      <c r="A99" s="7" t="s">
        <v>93</v>
      </c>
    </row>
    <row r="100" spans="1:1">
      <c r="A100" s="7" t="s">
        <v>94</v>
      </c>
    </row>
    <row r="101" spans="1:1">
      <c r="A101" s="7" t="s">
        <v>224</v>
      </c>
    </row>
    <row r="102" spans="1:1">
      <c r="A102" s="7" t="s">
        <v>225</v>
      </c>
    </row>
    <row r="103" spans="1:1">
      <c r="A103" s="7" t="s">
        <v>96</v>
      </c>
    </row>
    <row r="104" spans="1:1">
      <c r="A104" s="7" t="s">
        <v>97</v>
      </c>
    </row>
    <row r="105" spans="1:1">
      <c r="A105" s="7" t="s">
        <v>226</v>
      </c>
    </row>
    <row r="106" spans="1:1">
      <c r="A106" s="7" t="s">
        <v>227</v>
      </c>
    </row>
    <row r="107" spans="1:1">
      <c r="A107" s="7" t="s">
        <v>228</v>
      </c>
    </row>
    <row r="108" spans="1:1">
      <c r="A108" s="7" t="s">
        <v>98</v>
      </c>
    </row>
    <row r="109" spans="1:1">
      <c r="A109" s="7" t="s">
        <v>229</v>
      </c>
    </row>
    <row r="110" spans="1:1">
      <c r="A110" s="7" t="s">
        <v>100</v>
      </c>
    </row>
    <row r="111" spans="1:1">
      <c r="A111" s="7" t="s">
        <v>101</v>
      </c>
    </row>
    <row r="112" spans="1:1">
      <c r="A112" s="7" t="s">
        <v>102</v>
      </c>
    </row>
    <row r="113" spans="1:1">
      <c r="A113" s="7" t="s">
        <v>103</v>
      </c>
    </row>
    <row r="114" spans="1:1">
      <c r="A114" s="7" t="s">
        <v>230</v>
      </c>
    </row>
    <row r="115" spans="1:1">
      <c r="A115" s="7" t="s">
        <v>231</v>
      </c>
    </row>
    <row r="116" spans="1:1">
      <c r="A116" s="7" t="s">
        <v>232</v>
      </c>
    </row>
    <row r="117" spans="1:1">
      <c r="A117" s="7" t="s">
        <v>106</v>
      </c>
    </row>
    <row r="118" spans="1:1">
      <c r="A118" s="7" t="s">
        <v>233</v>
      </c>
    </row>
    <row r="119" spans="1:1">
      <c r="A119" s="7" t="s">
        <v>107</v>
      </c>
    </row>
    <row r="120" spans="1:1">
      <c r="A120" s="7" t="s">
        <v>108</v>
      </c>
    </row>
    <row r="121" spans="1:1">
      <c r="A121" s="7" t="s">
        <v>109</v>
      </c>
    </row>
    <row r="122" spans="1:1">
      <c r="A122" s="7" t="s">
        <v>110</v>
      </c>
    </row>
    <row r="123" spans="1:1">
      <c r="A123" s="7" t="s">
        <v>234</v>
      </c>
    </row>
    <row r="124" spans="1:1">
      <c r="A124" s="7" t="s">
        <v>235</v>
      </c>
    </row>
    <row r="125" spans="1:1">
      <c r="A125" s="7" t="s">
        <v>236</v>
      </c>
    </row>
    <row r="126" spans="1:1">
      <c r="A126" s="7" t="s">
        <v>111</v>
      </c>
    </row>
    <row r="127" spans="1:1">
      <c r="A127" s="7" t="s">
        <v>112</v>
      </c>
    </row>
    <row r="128" spans="1:1">
      <c r="A128" s="7" t="s">
        <v>237</v>
      </c>
    </row>
    <row r="129" spans="1:1">
      <c r="A129" s="7" t="s">
        <v>113</v>
      </c>
    </row>
    <row r="130" spans="1:1">
      <c r="A130" s="7" t="s">
        <v>114</v>
      </c>
    </row>
    <row r="131" spans="1:1">
      <c r="A131" s="7" t="s">
        <v>115</v>
      </c>
    </row>
    <row r="132" spans="1:1">
      <c r="A132" s="7" t="s">
        <v>116</v>
      </c>
    </row>
    <row r="133" spans="1:1">
      <c r="A133" s="7" t="s">
        <v>238</v>
      </c>
    </row>
    <row r="134" spans="1:1">
      <c r="A134" s="7" t="s">
        <v>117</v>
      </c>
    </row>
    <row r="135" spans="1:1">
      <c r="A135" s="7" t="s">
        <v>118</v>
      </c>
    </row>
    <row r="136" spans="1:1">
      <c r="A136" s="7" t="s">
        <v>239</v>
      </c>
    </row>
    <row r="137" spans="1:1">
      <c r="A137" s="7" t="s">
        <v>240</v>
      </c>
    </row>
    <row r="138" spans="1:1">
      <c r="A138" s="7" t="s">
        <v>241</v>
      </c>
    </row>
    <row r="139" spans="1:1">
      <c r="A139" s="7" t="s">
        <v>120</v>
      </c>
    </row>
    <row r="140" spans="1:1">
      <c r="A140" s="7" t="s">
        <v>242</v>
      </c>
    </row>
    <row r="141" spans="1:1">
      <c r="A141" s="7" t="s">
        <v>121</v>
      </c>
    </row>
    <row r="142" spans="1:1">
      <c r="A142" s="7" t="s">
        <v>122</v>
      </c>
    </row>
    <row r="143" spans="1:1">
      <c r="A143" s="7" t="s">
        <v>123</v>
      </c>
    </row>
    <row r="144" spans="1:1">
      <c r="A144" s="7" t="s">
        <v>124</v>
      </c>
    </row>
    <row r="145" spans="1:1">
      <c r="A145" s="7" t="s">
        <v>243</v>
      </c>
    </row>
    <row r="146" spans="1:1">
      <c r="A146" s="7" t="s">
        <v>125</v>
      </c>
    </row>
    <row r="147" spans="1:1">
      <c r="A147" s="7" t="s">
        <v>126</v>
      </c>
    </row>
    <row r="148" spans="1:1">
      <c r="A148" s="7" t="s">
        <v>244</v>
      </c>
    </row>
    <row r="149" spans="1:1">
      <c r="A149" s="7" t="s">
        <v>245</v>
      </c>
    </row>
    <row r="150" spans="1:1">
      <c r="A150" s="7" t="s">
        <v>246</v>
      </c>
    </row>
    <row r="151" spans="1:1">
      <c r="A151" s="7" t="s">
        <v>127</v>
      </c>
    </row>
    <row r="152" spans="1:1">
      <c r="A152" s="7" t="s">
        <v>128</v>
      </c>
    </row>
    <row r="153" spans="1:1">
      <c r="A153" s="7" t="s">
        <v>247</v>
      </c>
    </row>
    <row r="154" spans="1:1">
      <c r="A154" s="7" t="s">
        <v>248</v>
      </c>
    </row>
    <row r="155" spans="1:1">
      <c r="A155" s="7" t="s">
        <v>130</v>
      </c>
    </row>
    <row r="156" spans="1:1">
      <c r="A156" s="7" t="s">
        <v>131</v>
      </c>
    </row>
    <row r="157" spans="1:1">
      <c r="A157" s="7" t="s">
        <v>249</v>
      </c>
    </row>
    <row r="158" spans="1:1">
      <c r="A158" s="7" t="s">
        <v>250</v>
      </c>
    </row>
    <row r="159" spans="1:1">
      <c r="A159" s="7" t="s">
        <v>251</v>
      </c>
    </row>
    <row r="160" spans="1:1">
      <c r="A160" s="7" t="s">
        <v>132</v>
      </c>
    </row>
    <row r="161" spans="1:1">
      <c r="A161" s="7" t="s">
        <v>133</v>
      </c>
    </row>
    <row r="162" spans="1:1">
      <c r="A162" s="7" t="s">
        <v>252</v>
      </c>
    </row>
    <row r="163" spans="1:1">
      <c r="A163" s="7" t="s">
        <v>134</v>
      </c>
    </row>
    <row r="164" spans="1:1">
      <c r="A164" s="7" t="s">
        <v>135</v>
      </c>
    </row>
    <row r="165" spans="1:1">
      <c r="A165" s="7" t="s">
        <v>136</v>
      </c>
    </row>
    <row r="166" spans="1:1">
      <c r="A166" s="7" t="s">
        <v>253</v>
      </c>
    </row>
    <row r="167" spans="1:1">
      <c r="A167" s="7" t="s">
        <v>137</v>
      </c>
    </row>
    <row r="168" spans="1:1">
      <c r="A168" s="7" t="s">
        <v>138</v>
      </c>
    </row>
    <row r="169" spans="1:1">
      <c r="A169" s="7" t="s">
        <v>254</v>
      </c>
    </row>
    <row r="170" spans="1:1">
      <c r="A170" s="7" t="s">
        <v>255</v>
      </c>
    </row>
    <row r="171" spans="1:1">
      <c r="A171" s="7" t="s">
        <v>139</v>
      </c>
    </row>
    <row r="172" spans="1:1">
      <c r="A172" s="7" t="s">
        <v>256</v>
      </c>
    </row>
    <row r="173" spans="1:1">
      <c r="A173" s="7" t="s">
        <v>257</v>
      </c>
    </row>
    <row r="174" spans="1:1">
      <c r="A174" s="7" t="s">
        <v>141</v>
      </c>
    </row>
    <row r="175" spans="1:1">
      <c r="A175" s="7" t="s">
        <v>142</v>
      </c>
    </row>
    <row r="176" spans="1:1">
      <c r="A176" s="7" t="s">
        <v>143</v>
      </c>
    </row>
    <row r="177" spans="1:1">
      <c r="A177" s="7" t="s">
        <v>144</v>
      </c>
    </row>
    <row r="178" spans="1:1">
      <c r="A178" s="7" t="s">
        <v>258</v>
      </c>
    </row>
    <row r="179" spans="1:1">
      <c r="A179" s="7" t="s">
        <v>259</v>
      </c>
    </row>
    <row r="180" spans="1:1">
      <c r="A180" s="7" t="s">
        <v>260</v>
      </c>
    </row>
    <row r="181" spans="1:1">
      <c r="A181" s="7" t="s">
        <v>147</v>
      </c>
    </row>
    <row r="182" spans="1:1">
      <c r="A182" s="7" t="s">
        <v>261</v>
      </c>
    </row>
    <row r="183" spans="1:1">
      <c r="A183" s="7" t="s">
        <v>148</v>
      </c>
    </row>
    <row r="184" spans="1:1">
      <c r="A184" s="7" t="s">
        <v>149</v>
      </c>
    </row>
    <row r="185" spans="1:1">
      <c r="A185" s="7" t="s">
        <v>150</v>
      </c>
    </row>
    <row r="186" spans="1:1">
      <c r="A186" s="7" t="s">
        <v>151</v>
      </c>
    </row>
    <row r="187" spans="1:1">
      <c r="A187" s="7" t="s">
        <v>262</v>
      </c>
    </row>
    <row r="188" spans="1:1">
      <c r="A188" s="7" t="s">
        <v>263</v>
      </c>
    </row>
    <row r="189" spans="1:1">
      <c r="A189" s="7" t="s">
        <v>264</v>
      </c>
    </row>
    <row r="190" spans="1:1">
      <c r="A190" s="7" t="s">
        <v>153</v>
      </c>
    </row>
    <row r="191" spans="1:1">
      <c r="A191" s="7" t="s">
        <v>265</v>
      </c>
    </row>
    <row r="192" spans="1:1">
      <c r="A192" s="7" t="s">
        <v>154</v>
      </c>
    </row>
    <row r="193" spans="1:1">
      <c r="A193" s="7" t="s">
        <v>155</v>
      </c>
    </row>
    <row r="194" spans="1:1">
      <c r="A194" s="7" t="s">
        <v>156</v>
      </c>
    </row>
    <row r="195" spans="1:1">
      <c r="A195" s="7" t="s">
        <v>157</v>
      </c>
    </row>
    <row r="196" spans="1:1">
      <c r="A196" s="7" t="s">
        <v>266</v>
      </c>
    </row>
    <row r="197" spans="1:1">
      <c r="A197" s="7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CD88-AE5F-42C4-AF06-E903CFAB296E}">
  <dimension ref="A1:S11"/>
  <sheetViews>
    <sheetView workbookViewId="0">
      <selection activeCell="C14" sqref="C14"/>
    </sheetView>
  </sheetViews>
  <sheetFormatPr defaultRowHeight="15"/>
  <cols>
    <col min="1" max="1" width="10.42578125" bestFit="1" customWidth="1"/>
    <col min="3" max="3" width="13.28515625" customWidth="1"/>
    <col min="4" max="4" width="12" customWidth="1"/>
  </cols>
  <sheetData>
    <row r="1" spans="1:19">
      <c r="A1">
        <v>2022</v>
      </c>
      <c r="B1">
        <v>2023</v>
      </c>
      <c r="C1">
        <v>2024</v>
      </c>
      <c r="D1">
        <f>C1+1</f>
        <v>2025</v>
      </c>
      <c r="E1">
        <f t="shared" ref="E1:S1" si="0">D1+1</f>
        <v>2026</v>
      </c>
      <c r="F1">
        <f t="shared" si="0"/>
        <v>2027</v>
      </c>
      <c r="G1">
        <f t="shared" si="0"/>
        <v>2028</v>
      </c>
      <c r="H1">
        <f t="shared" si="0"/>
        <v>2029</v>
      </c>
      <c r="I1">
        <f t="shared" si="0"/>
        <v>2030</v>
      </c>
      <c r="J1">
        <f t="shared" si="0"/>
        <v>2031</v>
      </c>
      <c r="K1">
        <f t="shared" si="0"/>
        <v>2032</v>
      </c>
      <c r="L1">
        <f t="shared" si="0"/>
        <v>2033</v>
      </c>
      <c r="M1">
        <f t="shared" si="0"/>
        <v>2034</v>
      </c>
      <c r="N1">
        <f t="shared" si="0"/>
        <v>2035</v>
      </c>
      <c r="O1">
        <f t="shared" si="0"/>
        <v>2036</v>
      </c>
      <c r="P1">
        <f>O1+1</f>
        <v>2037</v>
      </c>
      <c r="Q1">
        <f t="shared" si="0"/>
        <v>2038</v>
      </c>
      <c r="R1">
        <f t="shared" si="0"/>
        <v>2039</v>
      </c>
      <c r="S1">
        <f t="shared" si="0"/>
        <v>2040</v>
      </c>
    </row>
    <row r="2" spans="1:19">
      <c r="A2" s="7" t="s">
        <v>159</v>
      </c>
      <c r="B2" s="7" t="s">
        <v>171</v>
      </c>
      <c r="C2" s="7" t="s">
        <v>44</v>
      </c>
      <c r="D2" s="7" t="s">
        <v>50</v>
      </c>
      <c r="E2" s="7" t="s">
        <v>54</v>
      </c>
      <c r="F2" s="7" t="s">
        <v>61</v>
      </c>
      <c r="G2" s="7" t="s">
        <v>206</v>
      </c>
      <c r="H2" s="7" t="s">
        <v>77</v>
      </c>
      <c r="I2" s="7" t="s">
        <v>85</v>
      </c>
      <c r="J2" s="7" t="s">
        <v>92</v>
      </c>
      <c r="K2" s="7" t="s">
        <v>97</v>
      </c>
      <c r="L2" s="7" t="s">
        <v>230</v>
      </c>
      <c r="M2" s="7" t="s">
        <v>235</v>
      </c>
      <c r="N2" s="7" t="s">
        <v>118</v>
      </c>
      <c r="O2" s="7" t="s">
        <v>126</v>
      </c>
      <c r="P2" s="7" t="s">
        <v>131</v>
      </c>
      <c r="Q2" s="7" t="s">
        <v>138</v>
      </c>
      <c r="R2" s="7" t="s">
        <v>258</v>
      </c>
      <c r="S2" s="7" t="s">
        <v>262</v>
      </c>
    </row>
    <row r="3" spans="1:19">
      <c r="A3" s="7" t="s">
        <v>162</v>
      </c>
      <c r="B3" s="7" t="s">
        <v>173</v>
      </c>
      <c r="C3" s="7" t="s">
        <v>178</v>
      </c>
      <c r="D3" s="7" t="s">
        <v>190</v>
      </c>
      <c r="E3" s="7" t="s">
        <v>197</v>
      </c>
      <c r="F3" s="7" t="s">
        <v>202</v>
      </c>
      <c r="G3" s="7" t="s">
        <v>207</v>
      </c>
      <c r="H3" s="7" t="s">
        <v>211</v>
      </c>
      <c r="I3" s="7" t="s">
        <v>216</v>
      </c>
      <c r="J3" s="7" t="s">
        <v>221</v>
      </c>
      <c r="K3" s="7" t="s">
        <v>226</v>
      </c>
      <c r="L3" s="7" t="s">
        <v>231</v>
      </c>
      <c r="M3" s="7" t="s">
        <v>236</v>
      </c>
      <c r="N3" s="7" t="s">
        <v>239</v>
      </c>
      <c r="O3" s="7" t="s">
        <v>244</v>
      </c>
      <c r="P3" s="7" t="s">
        <v>249</v>
      </c>
      <c r="Q3" s="7" t="s">
        <v>254</v>
      </c>
      <c r="R3" s="7" t="s">
        <v>259</v>
      </c>
      <c r="S3" s="7" t="s">
        <v>263</v>
      </c>
    </row>
    <row r="4" spans="1:19">
      <c r="A4" s="7" t="s">
        <v>164</v>
      </c>
      <c r="B4" s="7" t="s">
        <v>35</v>
      </c>
      <c r="C4" s="7" t="s">
        <v>180</v>
      </c>
      <c r="D4" s="7" t="s">
        <v>192</v>
      </c>
      <c r="E4" s="7" t="s">
        <v>198</v>
      </c>
      <c r="F4" s="7" t="s">
        <v>203</v>
      </c>
      <c r="G4" s="7" t="s">
        <v>208</v>
      </c>
      <c r="H4" s="7" t="s">
        <v>212</v>
      </c>
      <c r="I4" s="7" t="s">
        <v>217</v>
      </c>
      <c r="J4" s="7" t="s">
        <v>222</v>
      </c>
      <c r="K4" s="7" t="s">
        <v>227</v>
      </c>
      <c r="L4" s="7" t="s">
        <v>232</v>
      </c>
      <c r="M4" s="7" t="s">
        <v>111</v>
      </c>
      <c r="N4" s="7" t="s">
        <v>240</v>
      </c>
      <c r="O4" s="7" t="s">
        <v>245</v>
      </c>
      <c r="P4" s="7" t="s">
        <v>250</v>
      </c>
      <c r="Q4" s="7" t="s">
        <v>255</v>
      </c>
      <c r="R4" s="7" t="s">
        <v>260</v>
      </c>
      <c r="S4" s="7" t="s">
        <v>264</v>
      </c>
    </row>
    <row r="5" spans="1:19">
      <c r="A5" s="7" t="s">
        <v>22</v>
      </c>
      <c r="B5" s="7" t="s">
        <v>36</v>
      </c>
      <c r="C5" s="7" t="s">
        <v>181</v>
      </c>
      <c r="D5" s="7" t="s">
        <v>193</v>
      </c>
      <c r="E5" s="7" t="s">
        <v>199</v>
      </c>
      <c r="F5" s="7" t="s">
        <v>204</v>
      </c>
      <c r="G5" s="7" t="s">
        <v>70</v>
      </c>
      <c r="H5" s="7" t="s">
        <v>213</v>
      </c>
      <c r="I5" s="7" t="s">
        <v>218</v>
      </c>
      <c r="J5" s="7" t="s">
        <v>223</v>
      </c>
      <c r="K5" s="7" t="s">
        <v>228</v>
      </c>
      <c r="L5" s="7" t="s">
        <v>106</v>
      </c>
      <c r="M5" s="7" t="s">
        <v>112</v>
      </c>
      <c r="N5" s="7" t="s">
        <v>241</v>
      </c>
      <c r="O5" s="7" t="s">
        <v>246</v>
      </c>
      <c r="P5" s="7" t="s">
        <v>251</v>
      </c>
      <c r="Q5" s="7" t="s">
        <v>139</v>
      </c>
      <c r="R5" s="7" t="s">
        <v>147</v>
      </c>
      <c r="S5" s="7" t="s">
        <v>153</v>
      </c>
    </row>
    <row r="6" spans="1:19">
      <c r="A6" s="7" t="s">
        <v>167</v>
      </c>
      <c r="B6" s="7" t="s">
        <v>176</v>
      </c>
      <c r="C6" s="7" t="s">
        <v>46</v>
      </c>
      <c r="D6" s="7" t="s">
        <v>51</v>
      </c>
      <c r="E6" s="7" t="s">
        <v>55</v>
      </c>
      <c r="F6" s="7" t="s">
        <v>62</v>
      </c>
      <c r="G6" s="7" t="s">
        <v>71</v>
      </c>
      <c r="H6" s="7" t="s">
        <v>79</v>
      </c>
      <c r="I6" s="7" t="s">
        <v>86</v>
      </c>
      <c r="J6" s="7" t="s">
        <v>93</v>
      </c>
      <c r="K6" s="7" t="s">
        <v>98</v>
      </c>
      <c r="L6" s="7" t="s">
        <v>233</v>
      </c>
      <c r="M6" s="7" t="s">
        <v>237</v>
      </c>
      <c r="N6" s="7" t="s">
        <v>120</v>
      </c>
      <c r="O6" s="7" t="s">
        <v>127</v>
      </c>
      <c r="P6" s="7" t="s">
        <v>132</v>
      </c>
      <c r="Q6" s="7" t="s">
        <v>256</v>
      </c>
      <c r="R6" s="7" t="s">
        <v>261</v>
      </c>
      <c r="S6" s="7" t="s">
        <v>265</v>
      </c>
    </row>
    <row r="7" spans="1:19">
      <c r="A7" s="7" t="s">
        <v>25</v>
      </c>
      <c r="B7" s="7" t="s">
        <v>38</v>
      </c>
      <c r="C7" s="7" t="s">
        <v>182</v>
      </c>
      <c r="D7" s="7" t="s">
        <v>52</v>
      </c>
      <c r="E7" s="7" t="s">
        <v>56</v>
      </c>
      <c r="F7" s="7" t="s">
        <v>205</v>
      </c>
      <c r="G7" s="7" t="s">
        <v>209</v>
      </c>
      <c r="H7" s="7" t="s">
        <v>214</v>
      </c>
      <c r="I7" s="7" t="s">
        <v>91</v>
      </c>
      <c r="J7" s="7" t="s">
        <v>94</v>
      </c>
      <c r="K7" s="7" t="s">
        <v>229</v>
      </c>
      <c r="L7" s="7" t="s">
        <v>107</v>
      </c>
      <c r="M7" s="7" t="s">
        <v>113</v>
      </c>
      <c r="N7" s="7" t="s">
        <v>242</v>
      </c>
      <c r="O7" s="7" t="s">
        <v>128</v>
      </c>
      <c r="P7" s="7" t="s">
        <v>133</v>
      </c>
      <c r="Q7" s="7" t="s">
        <v>257</v>
      </c>
      <c r="R7" s="7" t="s">
        <v>148</v>
      </c>
      <c r="S7" s="7" t="s">
        <v>154</v>
      </c>
    </row>
    <row r="8" spans="1:19">
      <c r="A8" s="7" t="s">
        <v>28</v>
      </c>
      <c r="B8" s="7" t="s">
        <v>39</v>
      </c>
      <c r="C8" s="7" t="s">
        <v>49</v>
      </c>
      <c r="D8" s="7" t="s">
        <v>194</v>
      </c>
      <c r="E8" s="7" t="s">
        <v>200</v>
      </c>
      <c r="F8" s="7" t="s">
        <v>64</v>
      </c>
      <c r="G8" s="7" t="s">
        <v>72</v>
      </c>
      <c r="H8" s="7" t="s">
        <v>80</v>
      </c>
      <c r="J8" s="7" t="s">
        <v>224</v>
      </c>
      <c r="K8" s="7" t="s">
        <v>100</v>
      </c>
      <c r="L8" s="7" t="s">
        <v>108</v>
      </c>
      <c r="M8" s="7" t="s">
        <v>114</v>
      </c>
      <c r="N8" s="7" t="s">
        <v>121</v>
      </c>
      <c r="O8" s="7" t="s">
        <v>247</v>
      </c>
      <c r="P8" s="7" t="s">
        <v>252</v>
      </c>
      <c r="Q8" s="7" t="s">
        <v>141</v>
      </c>
      <c r="R8" s="7" t="s">
        <v>149</v>
      </c>
      <c r="S8" s="7" t="s">
        <v>155</v>
      </c>
    </row>
    <row r="9" spans="1:19">
      <c r="B9" s="7" t="s">
        <v>42</v>
      </c>
      <c r="D9" s="7" t="s">
        <v>53</v>
      </c>
      <c r="E9" s="7" t="s">
        <v>57</v>
      </c>
      <c r="F9" s="7" t="s">
        <v>65</v>
      </c>
      <c r="G9" s="7" t="s">
        <v>73</v>
      </c>
      <c r="H9" s="7" t="s">
        <v>81</v>
      </c>
      <c r="J9" s="7" t="s">
        <v>96</v>
      </c>
      <c r="K9" s="7" t="s">
        <v>101</v>
      </c>
      <c r="M9" s="7" t="s">
        <v>117</v>
      </c>
      <c r="N9" s="7" t="s">
        <v>122</v>
      </c>
      <c r="O9" s="7" t="s">
        <v>130</v>
      </c>
      <c r="P9" s="7" t="s">
        <v>134</v>
      </c>
      <c r="Q9" s="7" t="s">
        <v>142</v>
      </c>
      <c r="S9" s="7" t="s">
        <v>158</v>
      </c>
    </row>
    <row r="10" spans="1:19">
      <c r="E10" s="7" t="s">
        <v>58</v>
      </c>
      <c r="G10" s="7" t="s">
        <v>76</v>
      </c>
      <c r="H10" s="7" t="s">
        <v>84</v>
      </c>
      <c r="N10" s="7" t="s">
        <v>125</v>
      </c>
      <c r="P10" s="7" t="s">
        <v>135</v>
      </c>
    </row>
    <row r="11" spans="1:19">
      <c r="E11" s="7" t="s">
        <v>60</v>
      </c>
      <c r="P11" s="7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400-46E0-44E2-908A-73E1A4F85EAC}">
  <dimension ref="A1:D127"/>
  <sheetViews>
    <sheetView workbookViewId="0">
      <selection activeCell="F10" sqref="F10"/>
    </sheetView>
  </sheetViews>
  <sheetFormatPr defaultRowHeight="15"/>
  <cols>
    <col min="1" max="1" width="13.28515625" customWidth="1"/>
    <col min="2" max="2" width="17.5703125" customWidth="1"/>
    <col min="3" max="3" width="17.28515625" bestFit="1" customWidth="1"/>
    <col min="4" max="4" width="17.85546875" customWidth="1"/>
  </cols>
  <sheetData>
    <row r="1" spans="1:4">
      <c r="A1" s="6"/>
      <c r="B1" s="6" t="s">
        <v>17</v>
      </c>
      <c r="C1" s="6" t="s">
        <v>18</v>
      </c>
      <c r="D1" s="6" t="s">
        <v>19</v>
      </c>
    </row>
    <row r="2" spans="1:4">
      <c r="A2" s="7" t="s">
        <v>20</v>
      </c>
      <c r="B2">
        <v>3</v>
      </c>
      <c r="C2" t="s">
        <v>21</v>
      </c>
    </row>
    <row r="3" spans="1:4">
      <c r="A3" s="8" t="s">
        <v>22</v>
      </c>
      <c r="B3" t="s">
        <v>23</v>
      </c>
      <c r="C3" t="s">
        <v>24</v>
      </c>
    </row>
    <row r="4" spans="1:4">
      <c r="A4" s="8" t="s">
        <v>25</v>
      </c>
      <c r="B4" s="1" t="s">
        <v>26</v>
      </c>
      <c r="C4" t="s">
        <v>27</v>
      </c>
    </row>
    <row r="5" spans="1:4">
      <c r="A5" s="8" t="s">
        <v>28</v>
      </c>
      <c r="B5" t="s">
        <v>29</v>
      </c>
      <c r="C5" t="s">
        <v>30</v>
      </c>
    </row>
    <row r="6" spans="1:4">
      <c r="A6" s="8" t="s">
        <v>31</v>
      </c>
      <c r="C6" t="s">
        <v>32</v>
      </c>
    </row>
    <row r="7" spans="1:4">
      <c r="A7" s="8" t="s">
        <v>33</v>
      </c>
      <c r="B7" s="3"/>
      <c r="C7" s="3" t="s">
        <v>34</v>
      </c>
      <c r="D7" s="3"/>
    </row>
    <row r="8" spans="1:4">
      <c r="A8" s="9" t="s">
        <v>35</v>
      </c>
      <c r="C8" t="s">
        <v>24</v>
      </c>
    </row>
    <row r="9" spans="1:4">
      <c r="A9" s="7" t="s">
        <v>36</v>
      </c>
      <c r="B9" t="s">
        <v>23</v>
      </c>
      <c r="C9" t="s">
        <v>37</v>
      </c>
    </row>
    <row r="10" spans="1:4">
      <c r="A10" s="7" t="s">
        <v>38</v>
      </c>
      <c r="B10" t="s">
        <v>26</v>
      </c>
      <c r="C10" t="s">
        <v>27</v>
      </c>
    </row>
    <row r="11" spans="1:4">
      <c r="A11" s="7" t="s">
        <v>39</v>
      </c>
      <c r="B11" t="s">
        <v>29</v>
      </c>
      <c r="C11" t="s">
        <v>30</v>
      </c>
    </row>
    <row r="12" spans="1:4">
      <c r="A12" s="7" t="s">
        <v>40</v>
      </c>
      <c r="C12" t="s">
        <v>32</v>
      </c>
    </row>
    <row r="13" spans="1:4">
      <c r="A13" s="7" t="s">
        <v>41</v>
      </c>
      <c r="C13" t="s">
        <v>34</v>
      </c>
    </row>
    <row r="14" spans="1:4">
      <c r="A14" s="7" t="s">
        <v>42</v>
      </c>
      <c r="B14" s="3"/>
      <c r="C14" s="3" t="s">
        <v>43</v>
      </c>
      <c r="D14" s="3"/>
    </row>
    <row r="15" spans="1:4">
      <c r="A15" s="9" t="s">
        <v>44</v>
      </c>
      <c r="C15" t="s">
        <v>45</v>
      </c>
    </row>
    <row r="16" spans="1:4">
      <c r="A16" s="7" t="s">
        <v>46</v>
      </c>
      <c r="B16" t="s">
        <v>23</v>
      </c>
      <c r="C16" t="s">
        <v>37</v>
      </c>
    </row>
    <row r="17" spans="1:4">
      <c r="A17" s="7" t="s">
        <v>47</v>
      </c>
      <c r="B17" t="s">
        <v>48</v>
      </c>
      <c r="C17" t="s">
        <v>34</v>
      </c>
    </row>
    <row r="18" spans="1:4">
      <c r="A18" s="7" t="s">
        <v>49</v>
      </c>
      <c r="B18" s="3" t="s">
        <v>29</v>
      </c>
      <c r="C18" s="3" t="s">
        <v>43</v>
      </c>
      <c r="D18" s="3"/>
    </row>
    <row r="19" spans="1:4">
      <c r="A19" s="9" t="s">
        <v>50</v>
      </c>
      <c r="C19" t="s">
        <v>21</v>
      </c>
    </row>
    <row r="20" spans="1:4">
      <c r="A20" s="7" t="s">
        <v>51</v>
      </c>
      <c r="B20" t="s">
        <v>23</v>
      </c>
      <c r="C20" t="s">
        <v>24</v>
      </c>
    </row>
    <row r="21" spans="1:4">
      <c r="A21" s="7" t="s">
        <v>52</v>
      </c>
      <c r="B21" t="s">
        <v>48</v>
      </c>
      <c r="C21" t="s">
        <v>37</v>
      </c>
    </row>
    <row r="22" spans="1:4">
      <c r="A22" s="7" t="s">
        <v>53</v>
      </c>
      <c r="B22" s="3" t="s">
        <v>29</v>
      </c>
      <c r="C22" s="3" t="s">
        <v>43</v>
      </c>
      <c r="D22" s="3"/>
    </row>
    <row r="23" spans="1:4">
      <c r="A23" s="9" t="s">
        <v>54</v>
      </c>
    </row>
    <row r="24" spans="1:4">
      <c r="A24" s="7" t="s">
        <v>55</v>
      </c>
    </row>
    <row r="25" spans="1:4">
      <c r="A25" s="7" t="s">
        <v>56</v>
      </c>
    </row>
    <row r="26" spans="1:4">
      <c r="A26" s="7" t="s">
        <v>57</v>
      </c>
    </row>
    <row r="27" spans="1:4">
      <c r="A27" s="7" t="s">
        <v>58</v>
      </c>
    </row>
    <row r="28" spans="1:4">
      <c r="A28" s="7" t="s">
        <v>59</v>
      </c>
    </row>
    <row r="29" spans="1:4">
      <c r="A29" s="7" t="s">
        <v>60</v>
      </c>
    </row>
    <row r="30" spans="1:4">
      <c r="A30" s="7" t="s">
        <v>61</v>
      </c>
    </row>
    <row r="31" spans="1:4">
      <c r="A31" s="7" t="s">
        <v>62</v>
      </c>
    </row>
    <row r="32" spans="1:4">
      <c r="A32" s="7" t="s">
        <v>63</v>
      </c>
    </row>
    <row r="33" spans="1:1">
      <c r="A33" s="7" t="s">
        <v>64</v>
      </c>
    </row>
    <row r="34" spans="1:1">
      <c r="A34" s="7" t="s">
        <v>65</v>
      </c>
    </row>
    <row r="35" spans="1:1">
      <c r="A35" s="7" t="s">
        <v>66</v>
      </c>
    </row>
    <row r="36" spans="1:1">
      <c r="A36" s="7" t="s">
        <v>67</v>
      </c>
    </row>
    <row r="37" spans="1:1">
      <c r="A37" s="7" t="s">
        <v>68</v>
      </c>
    </row>
    <row r="38" spans="1:1">
      <c r="A38" s="7" t="s">
        <v>69</v>
      </c>
    </row>
    <row r="39" spans="1:1">
      <c r="A39" s="7" t="s">
        <v>70</v>
      </c>
    </row>
    <row r="40" spans="1:1">
      <c r="A40" s="7" t="s">
        <v>71</v>
      </c>
    </row>
    <row r="41" spans="1:1">
      <c r="A41" s="7" t="s">
        <v>72</v>
      </c>
    </row>
    <row r="42" spans="1:1">
      <c r="A42" s="7" t="s">
        <v>73</v>
      </c>
    </row>
    <row r="43" spans="1:1">
      <c r="A43" s="7" t="s">
        <v>74</v>
      </c>
    </row>
    <row r="44" spans="1:1">
      <c r="A44" s="7" t="s">
        <v>75</v>
      </c>
    </row>
    <row r="45" spans="1:1">
      <c r="A45" s="7" t="s">
        <v>76</v>
      </c>
    </row>
    <row r="46" spans="1:1">
      <c r="A46" s="7" t="s">
        <v>77</v>
      </c>
    </row>
    <row r="47" spans="1:1">
      <c r="A47" s="7" t="s">
        <v>78</v>
      </c>
    </row>
    <row r="48" spans="1:1">
      <c r="A48" s="7" t="s">
        <v>79</v>
      </c>
    </row>
    <row r="49" spans="1:1">
      <c r="A49" s="7" t="s">
        <v>80</v>
      </c>
    </row>
    <row r="50" spans="1:1">
      <c r="A50" s="7" t="s">
        <v>81</v>
      </c>
    </row>
    <row r="51" spans="1:1">
      <c r="A51" s="7" t="s">
        <v>82</v>
      </c>
    </row>
    <row r="52" spans="1:1">
      <c r="A52" s="7" t="s">
        <v>83</v>
      </c>
    </row>
    <row r="53" spans="1:1">
      <c r="A53" s="7" t="s">
        <v>84</v>
      </c>
    </row>
    <row r="54" spans="1:1">
      <c r="A54" s="7" t="s">
        <v>85</v>
      </c>
    </row>
    <row r="55" spans="1:1">
      <c r="A55" s="7" t="s">
        <v>86</v>
      </c>
    </row>
    <row r="56" spans="1:1">
      <c r="A56" s="7" t="s">
        <v>87</v>
      </c>
    </row>
    <row r="57" spans="1:1">
      <c r="A57" s="7" t="s">
        <v>88</v>
      </c>
    </row>
    <row r="58" spans="1:1">
      <c r="A58" s="7" t="s">
        <v>89</v>
      </c>
    </row>
    <row r="59" spans="1:1">
      <c r="A59" s="7" t="s">
        <v>90</v>
      </c>
    </row>
    <row r="60" spans="1:1">
      <c r="A60" s="7" t="s">
        <v>91</v>
      </c>
    </row>
    <row r="61" spans="1:1">
      <c r="A61" s="7" t="s">
        <v>92</v>
      </c>
    </row>
    <row r="62" spans="1:1">
      <c r="A62" s="7" t="s">
        <v>93</v>
      </c>
    </row>
    <row r="63" spans="1:1">
      <c r="A63" s="7" t="s">
        <v>94</v>
      </c>
    </row>
    <row r="64" spans="1:1">
      <c r="A64" s="7" t="s">
        <v>95</v>
      </c>
    </row>
    <row r="65" spans="1:1">
      <c r="A65" s="7" t="s">
        <v>96</v>
      </c>
    </row>
    <row r="66" spans="1:1">
      <c r="A66" s="7" t="s">
        <v>97</v>
      </c>
    </row>
    <row r="67" spans="1:1">
      <c r="A67" s="7" t="s">
        <v>98</v>
      </c>
    </row>
    <row r="68" spans="1:1">
      <c r="A68" s="7" t="s">
        <v>99</v>
      </c>
    </row>
    <row r="69" spans="1:1">
      <c r="A69" s="7" t="s">
        <v>100</v>
      </c>
    </row>
    <row r="70" spans="1:1">
      <c r="A70" s="7" t="s">
        <v>101</v>
      </c>
    </row>
    <row r="71" spans="1:1">
      <c r="A71" s="7" t="s">
        <v>102</v>
      </c>
    </row>
    <row r="72" spans="1:1">
      <c r="A72" s="7" t="s">
        <v>103</v>
      </c>
    </row>
    <row r="73" spans="1:1">
      <c r="A73" s="7" t="s">
        <v>104</v>
      </c>
    </row>
    <row r="74" spans="1:1">
      <c r="A74" s="7" t="s">
        <v>105</v>
      </c>
    </row>
    <row r="75" spans="1:1">
      <c r="A75" s="7" t="s">
        <v>106</v>
      </c>
    </row>
    <row r="76" spans="1:1">
      <c r="A76" s="7" t="s">
        <v>107</v>
      </c>
    </row>
    <row r="77" spans="1:1">
      <c r="A77" s="7" t="s">
        <v>108</v>
      </c>
    </row>
    <row r="78" spans="1:1">
      <c r="A78" s="7" t="s">
        <v>109</v>
      </c>
    </row>
    <row r="79" spans="1:1">
      <c r="A79" s="7" t="s">
        <v>110</v>
      </c>
    </row>
    <row r="80" spans="1:1">
      <c r="A80" s="7" t="s">
        <v>111</v>
      </c>
    </row>
    <row r="81" spans="1:1">
      <c r="A81" s="7" t="s">
        <v>112</v>
      </c>
    </row>
    <row r="82" spans="1:1">
      <c r="A82" s="7" t="s">
        <v>113</v>
      </c>
    </row>
    <row r="83" spans="1:1">
      <c r="A83" s="7" t="s">
        <v>114</v>
      </c>
    </row>
    <row r="84" spans="1:1">
      <c r="A84" s="7" t="s">
        <v>115</v>
      </c>
    </row>
    <row r="85" spans="1:1">
      <c r="A85" s="7" t="s">
        <v>116</v>
      </c>
    </row>
    <row r="86" spans="1:1">
      <c r="A86" s="7" t="s">
        <v>117</v>
      </c>
    </row>
    <row r="87" spans="1:1">
      <c r="A87" s="7" t="s">
        <v>118</v>
      </c>
    </row>
    <row r="88" spans="1:1">
      <c r="A88" s="7" t="s">
        <v>119</v>
      </c>
    </row>
    <row r="89" spans="1:1">
      <c r="A89" s="7" t="s">
        <v>120</v>
      </c>
    </row>
    <row r="90" spans="1:1">
      <c r="A90" s="7" t="s">
        <v>121</v>
      </c>
    </row>
    <row r="91" spans="1:1">
      <c r="A91" s="7" t="s">
        <v>122</v>
      </c>
    </row>
    <row r="92" spans="1:1">
      <c r="A92" s="7" t="s">
        <v>123</v>
      </c>
    </row>
    <row r="93" spans="1:1">
      <c r="A93" s="7" t="s">
        <v>124</v>
      </c>
    </row>
    <row r="94" spans="1:1">
      <c r="A94" s="7" t="s">
        <v>125</v>
      </c>
    </row>
    <row r="95" spans="1:1">
      <c r="A95" s="7" t="s">
        <v>126</v>
      </c>
    </row>
    <row r="96" spans="1:1">
      <c r="A96" s="7" t="s">
        <v>127</v>
      </c>
    </row>
    <row r="97" spans="1:1">
      <c r="A97" s="7" t="s">
        <v>128</v>
      </c>
    </row>
    <row r="98" spans="1:1">
      <c r="A98" s="7" t="s">
        <v>129</v>
      </c>
    </row>
    <row r="99" spans="1:1">
      <c r="A99" s="7" t="s">
        <v>130</v>
      </c>
    </row>
    <row r="100" spans="1:1">
      <c r="A100" s="7" t="s">
        <v>131</v>
      </c>
    </row>
    <row r="101" spans="1:1">
      <c r="A101" s="7" t="s">
        <v>132</v>
      </c>
    </row>
    <row r="102" spans="1:1">
      <c r="A102" s="7" t="s">
        <v>133</v>
      </c>
    </row>
    <row r="103" spans="1:1">
      <c r="A103" s="7" t="s">
        <v>134</v>
      </c>
    </row>
    <row r="104" spans="1:1">
      <c r="A104" s="7" t="s">
        <v>135</v>
      </c>
    </row>
    <row r="105" spans="1:1">
      <c r="A105" s="7" t="s">
        <v>136</v>
      </c>
    </row>
    <row r="106" spans="1:1">
      <c r="A106" s="7" t="s">
        <v>137</v>
      </c>
    </row>
    <row r="107" spans="1:1">
      <c r="A107" s="7" t="s">
        <v>138</v>
      </c>
    </row>
    <row r="108" spans="1:1">
      <c r="A108" s="7" t="s">
        <v>139</v>
      </c>
    </row>
    <row r="109" spans="1:1">
      <c r="A109" s="7" t="s">
        <v>140</v>
      </c>
    </row>
    <row r="110" spans="1:1">
      <c r="A110" s="7" t="s">
        <v>141</v>
      </c>
    </row>
    <row r="111" spans="1:1">
      <c r="A111" s="7" t="s">
        <v>142</v>
      </c>
    </row>
    <row r="112" spans="1:1">
      <c r="A112" s="7" t="s">
        <v>143</v>
      </c>
    </row>
    <row r="113" spans="1:1">
      <c r="A113" s="7" t="s">
        <v>144</v>
      </c>
    </row>
    <row r="114" spans="1:1">
      <c r="A114" s="7" t="s">
        <v>145</v>
      </c>
    </row>
    <row r="115" spans="1:1">
      <c r="A115" s="7" t="s">
        <v>146</v>
      </c>
    </row>
    <row r="116" spans="1:1">
      <c r="A116" s="7" t="s">
        <v>147</v>
      </c>
    </row>
    <row r="117" spans="1:1">
      <c r="A117" s="7" t="s">
        <v>148</v>
      </c>
    </row>
    <row r="118" spans="1:1">
      <c r="A118" s="7" t="s">
        <v>149</v>
      </c>
    </row>
    <row r="119" spans="1:1">
      <c r="A119" s="7" t="s">
        <v>150</v>
      </c>
    </row>
    <row r="120" spans="1:1">
      <c r="A120" s="7" t="s">
        <v>151</v>
      </c>
    </row>
    <row r="121" spans="1:1">
      <c r="A121" s="7" t="s">
        <v>152</v>
      </c>
    </row>
    <row r="122" spans="1:1">
      <c r="A122" s="7" t="s">
        <v>153</v>
      </c>
    </row>
    <row r="123" spans="1:1">
      <c r="A123" s="7" t="s">
        <v>154</v>
      </c>
    </row>
    <row r="124" spans="1:1">
      <c r="A124" s="7" t="s">
        <v>155</v>
      </c>
    </row>
    <row r="125" spans="1:1">
      <c r="A125" s="7" t="s">
        <v>156</v>
      </c>
    </row>
    <row r="126" spans="1:1">
      <c r="A126" s="7" t="s">
        <v>157</v>
      </c>
    </row>
    <row r="127" spans="1:1">
      <c r="A127" s="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20</vt:i4>
      </vt:variant>
    </vt:vector>
  </HeadingPairs>
  <TitlesOfParts>
    <vt:vector size="26" baseType="lpstr">
      <vt:lpstr>from_to_dates</vt:lpstr>
      <vt:lpstr>testcases</vt:lpstr>
      <vt:lpstr>differences</vt:lpstr>
      <vt:lpstr>ql_hol</vt:lpstr>
      <vt:lpstr>xls_hol</vt:lpstr>
      <vt:lpstr>disent_hol</vt:lpstr>
      <vt:lpstr>xls_holidays</vt:lpstr>
      <vt:lpstr>xls22</vt:lpstr>
      <vt:lpstr>xls23</vt:lpstr>
      <vt:lpstr>xls24</vt:lpstr>
      <vt:lpstr>xls25</vt:lpstr>
      <vt:lpstr>xls26</vt:lpstr>
      <vt:lpstr>xls27</vt:lpstr>
      <vt:lpstr>xls28</vt:lpstr>
      <vt:lpstr>xls29</vt:lpstr>
      <vt:lpstr>xls30</vt:lpstr>
      <vt:lpstr>xls31</vt:lpstr>
      <vt:lpstr>xls32</vt:lpstr>
      <vt:lpstr>xls33</vt:lpstr>
      <vt:lpstr>xls34</vt:lpstr>
      <vt:lpstr>xls35</vt:lpstr>
      <vt:lpstr>xls36</vt:lpstr>
      <vt:lpstr>xls37</vt:lpstr>
      <vt:lpstr>xls38</vt:lpstr>
      <vt:lpstr>xls39</vt:lpstr>
      <vt:lpstr>xls40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Batsuren Davaademberel</dc:creator>
  <cp:lastModifiedBy>Batsuren Davaademberel</cp:lastModifiedBy>
  <dcterms:created xsi:type="dcterms:W3CDTF">2024-04-24T10:06:05Z</dcterms:created>
  <dcterms:modified xsi:type="dcterms:W3CDTF">2024-05-08T08:43:35Z</dcterms:modified>
</cp:coreProperties>
</file>