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C:\Users\prana\Downloads\4-hour-course-xl-files\"/>
    </mc:Choice>
  </mc:AlternateContent>
  <xr:revisionPtr revIDLastSave="0" documentId="13_ncr:1_{AD932467-E0DE-43FE-9D9C-6A1E58D6FBF4}" xr6:coauthVersionLast="47" xr6:coauthVersionMax="47" xr10:uidLastSave="{00000000-0000-0000-0000-000000000000}"/>
  <bookViews>
    <workbookView xWindow="-108" yWindow="-108" windowWidth="23256" windowHeight="12456" activeTab="5" xr2:uid="{26D4546B-D2A1-4444-8EAF-A6228F96F0C1}"/>
  </bookViews>
  <sheets>
    <sheet name="Sheet3" sheetId="7" r:id="rId1"/>
    <sheet name="Sheet4" sheetId="8" r:id="rId2"/>
    <sheet name="Sheet2" sheetId="9" r:id="rId3"/>
    <sheet name="Pivots" sheetId="6" r:id="rId4"/>
    <sheet name="Data" sheetId="2" r:id="rId5"/>
    <sheet name="Sheet1" sheetId="5" r:id="rId6"/>
    <sheet name="Assets" sheetId="4" r:id="rId7"/>
  </sheets>
  <definedNames>
    <definedName name="_xlnm._FilterDatabase" localSheetId="4" hidden="1">Data!$B$3:$H$1003</definedName>
    <definedName name="_xlcn.WorksheetConnection_07.sampledataexcelportfolioproject.xlsxcalls1" hidden="1">calls[]</definedName>
    <definedName name="_xlcn.WorksheetConnection_07.sampledataexcelportfolioproject.xlsxcustomers1" hidden="1">customers[]</definedName>
    <definedName name="_xlcn.WorksheetConnection_07.sampledataexcelportfolioproject.xlsxTable_ExternalData_151" hidden="1">Table_ExternalData_15[]</definedName>
    <definedName name="ExternalData_1" localSheetId="2" hidden="1">Sheet2!$A$3:$M$192</definedName>
    <definedName name="ExternalData_1" localSheetId="0" hidden="1">Sheet3!$A$3:$M$86</definedName>
    <definedName name="ExternalData_1" localSheetId="1" hidden="1">Sheet4!$A$3:$M$86</definedName>
    <definedName name="Slicer_Representative">#N/A</definedName>
  </definedNames>
  <calcPr calcId="191029"/>
  <pivotCaches>
    <pivotCache cacheId="27" r:id="rId8"/>
    <pivotCache cacheId="30" r:id="rId9"/>
    <pivotCache cacheId="386" r:id="rId10"/>
    <pivotCache cacheId="556" r:id="rId11"/>
    <pivotCache cacheId="1834" r:id="rId12"/>
    <pivotCache cacheId="1837" r:id="rId13"/>
    <pivotCache cacheId="1840" r:id="rId14"/>
    <pivotCache cacheId="1843" r:id="rId15"/>
    <pivotCache cacheId="1846" r:id="rId16"/>
  </pivotCaches>
  <extLst>
    <ext xmlns:x14="http://schemas.microsoft.com/office/spreadsheetml/2009/9/main" uri="{876F7934-8845-4945-9796-88D515C7AA90}">
      <x14:pivotCaches>
        <pivotCache cacheId="17"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ExternalData_15" name="Table_ExternalData_15" connection="WorksheetConnection_07.sample-data-excel-portfolio-project.xlsx!Table_ExternalData_15"/>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82" i="6" l="1"/>
  <c r="O29" i="5" s="1"/>
  <c r="F75" i="6"/>
  <c r="F77" i="6" s="1"/>
  <c r="G81" i="6" s="1"/>
  <c r="O37" i="5" s="1"/>
  <c r="F74" i="6"/>
  <c r="F76" i="6" s="1"/>
  <c r="F81" i="6" s="1"/>
  <c r="O36" i="5" s="1"/>
  <c r="F73" i="6"/>
  <c r="F80" i="6" s="1"/>
  <c r="O35" i="5" s="1"/>
  <c r="T22" i="5" a="1"/>
  <c r="T22" i="5" s="1"/>
  <c r="S23" i="5" a="1"/>
  <c r="S23" i="5" s="1"/>
  <c r="I50" i="6"/>
  <c r="J57"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57" i="6" l="1"/>
  <c r="I53" i="6"/>
  <c r="I55" i="6"/>
  <c r="I54" i="6"/>
  <c r="I56" i="6"/>
  <c r="J53" i="6"/>
  <c r="J54" i="6"/>
  <c r="J55" i="6"/>
  <c r="J5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636AC4-31CD-4687-A05E-12D8A3E4FACA}" keepAlive="1" name="ModelConnection_ExternalData_1" description="Data Model" type="5" refreshedVersion="8" minRefreshableVersion="5" saveData="1">
    <dbPr connection="Data Model Connection" command="DRILLTHROUGH MAXROWS 1000 SELECT FROM [Model] WHERE (([calls].[Representative].[All],[Measures].[Call Count],[calls].[Date of Call (Month)].&amp;[May]))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D9E6D2BD-3905-4A8F-8E12-28492FE508F7}" keepAlive="1" name="ModelConnection_ExternalData_11" description="Data Model" type="5" refreshedVersion="8" minRefreshableVersion="5" saveData="1">
    <dbPr connection="Data Model Connection" command="DRILLTHROUGH MAXROWS 1000 SELECT FROM [Model] WHERE (([calls].[Representative].[All],[Measures].[Call Count],[calls].[Date of Call (Month)].&amp;[May]))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3" xr16:uid="{F799BB0D-8731-4487-B77B-7016FA6EC187}" keepAlive="1" name="ModelConnection_ExternalData_12" description="Data Model" type="5" refreshedVersion="8" minRefreshableVersion="5" saveData="1">
    <dbPr connection="Data Model Connection" command="DRILLTHROUGH MAXROWS 1000 SELECT FROM [Model] WHERE (([Measures].[total amount],[calls].[Representative].&amp;[R01]))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4" xr16:uid="{B1AF68BD-C562-49B8-B4E5-C4865D30A93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FC772CAD-0E22-44BA-859A-C805020E5993}"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6" xr16:uid="{21F0B900-1107-4070-8AB7-D1631CAF920D}"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 id="7" xr16:uid="{29F19DD6-3BA8-4ED1-8493-B7135B3FD0DA}" name="WorksheetConnection_07.sample-data-excel-portfolio-project.xlsx!Table_ExternalData_15" type="102" refreshedVersion="8" minRefreshableVersion="5">
    <extLst>
      <ext xmlns:x15="http://schemas.microsoft.com/office/spreadsheetml/2010/11/main" uri="{DE250136-89BD-433C-8126-D09CA5730AF9}">
        <x15:connection id="Table_ExternalData_15">
          <x15:rangePr sourceName="_xlcn.WorksheetConnection_07.sampledataexcelportfolioproject.xlsxTable_ExternalData_15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<sst xmlns="http://schemas.openxmlformats.org/spreadsheetml/2006/main" count="5349" uniqueCount="1107">
  <si>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</si>
  <si>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</si>
  <si>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</si>
  <si>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</si>
  <si>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</si>
  <si>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</si>
  <si>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</si>
  <si>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</si>
  <si>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</si>
  <si>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</si>
  <si>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</si>
  <si>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</si>
  <si>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</si>
  <si>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</si>
  <si>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</si>
  <si>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</si>
  <si>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</si>
  <si>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</si>
  <si>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</si>
  <si>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</si>
  <si>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</si>
  <si>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</si>
  <si>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</si>
  <si>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</si>
  <si>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</si>
  <si>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</si>
  <si>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</si>
  <si>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</si>
  <si>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</si>
  <si>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</si>
  <si>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</si>
  <si>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</si>
  <si>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</si>
  <si>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</si>
  <si>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</si>
  <si>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</si>
  <si>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</si>
  <si>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</si>
  <si>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</si>
  <si>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</si>
  <si>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</si>
  <si>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</si>
  <si>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</si>
  <si>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</si>
  <si>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</si>
  <si>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</si>
  <si>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</si>
  <si>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</si>
  <si>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</si>
  <si>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</si>
  <si>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</si>
  <si>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</si>
  <si>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</si>
  <si>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</si>
  <si>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</si>
  <si>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</si>
  <si>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</si>
  <si>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</si>
  <si>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</si>
  <si>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</si>
  <si>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</si>
  <si>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</si>
  <si>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</si>
  <si>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</si>
  <si>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</si>
  <si>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</si>
  <si>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</si>
  <si>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</si>
  <si>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</si>
  <si>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</si>
  <si>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</si>
  <si>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</si>
  <si>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</si>
  <si>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</si>
  <si>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</si>
  <si>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</si>
  <si>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</si>
  <si>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</si>
  <si>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</si>
  <si>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</si>
  <si>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</si>
  <si>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</si>
  <si>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</si>
  <si>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</si>
  <si>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</si>
  <si>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</si>
  <si>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</si>
  <si>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</si>
  <si>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</si>
  <si>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</si>
  <si>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</si>
  <si>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</si>
  <si>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</si>
  <si>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</si>
  <si>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</si>
  <si>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</si>
  <si>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</si>
  <si>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</si>
  <si>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</si>
  <si>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</si>
  <si>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</si>
  <si>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</si>
  <si>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</si>
  <si>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</si>
  <si>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</si>
  <si>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</si>
  <si>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</si>
  <si>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</si>
  <si>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</si>
  <si>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</si>
  <si>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</si>
  <si>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</si>
  <si>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</si>
  <si>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</si>
  <si>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</si>
  <si>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</si>
  <si>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</si>
  <si>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</si>
  <si>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</si>
  <si>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</si>
  <si>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</si>
  <si>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</si>
  <si>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</si>
  <si>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</si>
  <si>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</si>
  <si>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</si>
  <si>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</si>
  <si>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</si>
  <si>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</si>
  <si>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</si>
  <si>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</si>
  <si>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</si>
  <si>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</si>
  <si>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</si>
  <si>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</si>
  <si>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</si>
  <si>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</si>
  <si>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</si>
  <si>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</si>
  <si>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</si>
  <si>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</si>
  <si>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</si>
  <si>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</si>
  <si>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</si>
  <si>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</si>
  <si>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</si>
  <si>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</si>
  <si>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</si>
  <si>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</si>
  <si>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</si>
  <si>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</si>
  <si>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</si>
  <si>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</si>
  <si>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</si>
  <si>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</si>
  <si>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</si>
  <si>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</si>
  <si>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</si>
  <si>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</si>
  <si>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</si>
  <si>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</si>
  <si>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</si>
  <si>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</si>
  <si>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</si>
  <si>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</si>
  <si>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</si>
  <si>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</si>
  <si>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</si>
  <si>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</si>
  <si>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</si>
  <si>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</si>
  <si>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</si>
  <si>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</si>
  <si>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</si>
  <si>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</si>
  <si>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</si>
  <si>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</si>
  <si>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</si>
  <si>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</si>
  <si>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</si>
  <si>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</si>
  <si>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</si>
  <si>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</si>
  <si>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</si>
  <si>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</si>
  <si>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</si>
  <si>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</si>
  <si>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</si>
  <si>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</si>
  <si>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</si>
  <si>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</si>
  <si>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</si>
  <si>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</si>
  <si>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</si>
  <si>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</si>
  <si>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</si>
  <si>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</si>
  <si>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</si>
  <si>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</si>
  <si>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</si>
  <si>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</si>
  <si>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</si>
  <si>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</si>
  <si>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</si>
  <si>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</si>
  <si>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</si>
  <si>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</si>
  <si>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</si>
  <si>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</si>
  <si>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</si>
  <si>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</si>
  <si>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</si>
  <si>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</si>
  <si>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</si>
  <si>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</si>
  <si>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</si>
  <si>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</si>
  <si>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</si>
  <si>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</si>
  <si>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</si>
  <si>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</si>
  <si>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</si>
  <si>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</si>
  <si>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</si>
  <si>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</si>
  <si>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</si>
  <si>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</si>
  <si>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</si>
  <si>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</si>
  <si>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</si>
  <si>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</si>
  <si>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</si>
  <si>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</si>
  <si>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</si>
  <si>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</si>
  <si>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</si>
  <si>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</si>
  <si>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</si>
  <si>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</si>
  <si>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</si>
  <si>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</si>
  <si>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</si>
  <si>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</si>
  <si>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</si>
  <si>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</si>
  <si>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</si>
  <si>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</si>
  <si>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</si>
  <si>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</si>
  <si>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</si>
  <si>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</si>
  <si>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</si>
  <si>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</si>
  <si>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</si>
  <si>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</si>
  <si>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</si>
  <si>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</si>
  <si>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</si>
  <si>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</si>
  <si>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</si>
  <si>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</si>
  <si>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</si>
  <si>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</si>
  <si>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</si>
  <si>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</si>
  <si>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</si>
  <si>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</si>
  <si>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</si>
  <si>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</si>
  <si>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</si>
  <si>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</si>
  <si>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</si>
  <si>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</si>
  <si>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</si>
  <si>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</si>
  <si>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</si>
  <si>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</si>
  <si>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</si>
  <si>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</si>
  <si>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</si>
  <si>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</si>
  <si>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</si>
  <si>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</si>
  <si>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</si>
  <si>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</si>
  <si>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</si>
  <si>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</si>
  <si>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</si>
  <si>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</si>
  <si>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</si>
  <si>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</si>
  <si>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</si>
  <si>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</si>
  <si>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</si>
  <si>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</si>
  <si>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</si>
  <si>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</si>
  <si>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</si>
  <si>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</si>
  <si>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</si>
  <si>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</si>
  <si>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</si>
  <si>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</si>
  <si>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</si>
  <si>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</si>
  <si>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</si>
  <si>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</si>
  <si>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</si>
  <si>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</si>
  <si>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</si>
  <si>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</si>
  <si>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</si>
  <si>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</si>
  <si>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</si>
  <si>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</si>
  <si>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</si>
  <si>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</si>
  <si>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</si>
  <si>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</si>
  <si>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</si>
  <si>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</si>
  <si>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</si>
  <si>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</si>
  <si>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</si>
  <si>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</si>
  <si>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</si>
  <si>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</si>
  <si>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</si>
  <si>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</si>
  <si>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</si>
  <si>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</si>
  <si>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</si>
  <si>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</si>
  <si>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</si>
  <si>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</si>
  <si>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</si>
  <si>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</si>
  <si>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</si>
  <si>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</si>
  <si>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</si>
  <si>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</si>
  <si>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</si>
  <si>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</si>
  <si>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</si>
  <si>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</si>
  <si>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</si>
  <si>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</si>
  <si>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</si>
  <si>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</si>
  <si>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</si>
  <si>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</si>
  <si>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</si>
  <si>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</si>
  <si>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</si>
  <si>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</si>
  <si>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</si>
  <si>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</si>
  <si>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</si>
  <si>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</si>
  <si>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</si>
  <si>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</si>
  <si>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</si>
  <si>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</si>
  <si>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</si>
  <si>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</si>
  <si>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</si>
  <si>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</si>
  <si>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</si>
  <si>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</si>
  <si>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</si>
  <si>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</si>
  <si>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</si>
  <si>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</si>
  <si>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</si>
  <si>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</si>
  <si>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</si>
  <si>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</si>
  <si>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</si>
  <si>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</si>
  <si>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</si>
  <si>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</si>
  <si>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</si>
  <si>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</si>
  <si>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</si>
  <si>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</si>
  <si>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</si>
  <si>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</si>
  <si>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</si>
  <si>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</si>
  <si>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</si>
  <si>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</si>
  <si>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</si>
  <si>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</si>
  <si>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</si>
  <si>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</si>
  <si>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</si>
  <si>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</si>
  <si>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</si>
  <si>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</si>
  <si>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</si>
  <si>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</si>
  <si>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</si>
  <si>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</si>
  <si>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</si>
  <si>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</si>
  <si>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</si>
  <si>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</si>
  <si>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</si>
  <si>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</si>
  <si>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</si>
  <si>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</si>
  <si>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</si>
  <si>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</si>
  <si>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</si>
  <si>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</si>
  <si>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</si>
  <si>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</si>
  <si>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</si>
  <si>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</si>
  <si>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</si>
  <si>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</si>
  <si>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</si>
  <si>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</si>
  <si>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</si>
  <si>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</si>
  <si>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</si>
  <si>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</si>
  <si>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</si>
  <si>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</si>
  <si>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</si>
  <si>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</si>
  <si>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</si>
  <si>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</si>
  <si>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</si>
  <si>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</si>
  <si>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</si>
  <si>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</si>
  <si>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</si>
  <si>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</si>
  <si>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</si>
  <si>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</si>
  <si>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</si>
  <si>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</si>
  <si>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</si>
  <si>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</si>
  <si>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</si>
  <si>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</si>
  <si>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</si>
  <si>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</si>
  <si>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</si>
  <si>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</si>
  <si>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</si>
  <si>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</si>
  <si>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</si>
  <si>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</si>
  <si>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</si>
  <si>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</si>
  <si>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</si>
  <si>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</si>
  <si>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</si>
  <si>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</si>
  <si>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</si>
  <si>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</si>
  <si>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</si>
  <si>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</si>
  <si>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</si>
  <si>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</si>
  <si>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</si>
  <si>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</si>
  <si>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</si>
  <si>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</si>
  <si>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</si>
  <si>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</si>
  <si>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</si>
  <si>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</si>
  <si>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</si>
  <si>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</si>
  <si>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</si>
  <si>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</si>
  <si>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</si>
  <si>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</si>
  <si>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</si>
  <si>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</si>
  <si>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</si>
  <si>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</si>
  <si>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</si>
  <si>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</si>
  <si>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</si>
  <si>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</si>
  <si>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</si>
  <si>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</si>
  <si>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</si>
  <si>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</si>
  <si>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</si>
  <si>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</si>
  <si>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</si>
  <si>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</si>
  <si>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</si>
  <si>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</si>
  <si>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</si>
  <si>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</si>
  <si>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</si>
  <si>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</si>
  <si>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</si>
  <si>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</si>
  <si>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</si>
  <si>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</si>
  <si>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</si>
  <si>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</si>
  <si>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</si>
  <si>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</si>
  <si>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</si>
  <si>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</si>
  <si>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</si>
  <si>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</si>
  <si>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</si>
  <si>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</si>
  <si>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</si>
  <si>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</si>
  <si>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</si>
  <si>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</si>
  <si>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</si>
  <si>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</si>
  <si>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</si>
  <si>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</si>
  <si>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</si>
  <si>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</si>
  <si>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</si>
  <si>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</si>
  <si>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</si>
  <si>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</si>
  <si>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</si>
  <si>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</si>
  <si>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</si>
  <si>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</si>
  <si>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</si>
  <si>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</si>
  <si>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</si>
  <si>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</si>
  <si>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</si>
  <si>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</si>
  <si>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</si>
  <si>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</si>
  <si>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</si>
  <si>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</si>
  <si>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</si>
  <si>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</si>
  <si>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</si>
  <si>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</si>
  <si>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</si>
  <si>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</si>
  <si>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</si>
  <si>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</si>
  <si>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</si>
  <si>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</si>
  <si>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</si>
  <si>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</si>
  <si>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</si>
  <si>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</si>
  <si>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</si>
  <si>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</si>
  <si>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</si>
  <si>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</si>
  <si>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</si>
  <si>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</si>
  <si>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</si>
  <si>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</si>
  <si>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</si>
  <si>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</si>
  <si>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</si>
  <si>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</si>
  <si>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</si>
  <si>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</si>
  <si>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</si>
  <si>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</si>
  <si>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</si>
  <si>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</si>
  <si>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</si>
  <si>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</si>
  <si>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</si>
  <si>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</si>
  <si>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</si>
  <si>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</si>
  <si>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</si>
  <si>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</si>
  <si>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</si>
  <si>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</si>
  <si>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</si>
  <si>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</si>
  <si>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</si>
  <si>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</si>
  <si>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</si>
  <si>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</si>
  <si>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</si>
  <si>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</si>
  <si>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</si>
  <si>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</si>
  <si>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</si>
  <si>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</si>
  <si>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</si>
  <si>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</si>
  <si>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</si>
  <si>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</si>
  <si>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</si>
  <si>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</si>
  <si>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</si>
  <si>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</si>
  <si>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</si>
  <si>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</si>
  <si>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</si>
  <si>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</si>
  <si>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</si>
  <si>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</si>
  <si>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</si>
  <si>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</si>
  <si>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</si>
  <si>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</si>
  <si>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</si>
  <si>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</si>
  <si>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</si>
  <si>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</si>
  <si>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</si>
  <si>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</si>
  <si>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</si>
  <si>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</si>
  <si>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</si>
  <si>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</si>
  <si>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</si>
  <si>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</si>
  <si>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</si>
  <si>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</si>
  <si>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</si>
  <si>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</si>
  <si>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</si>
  <si>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</si>
  <si>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</si>
  <si>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</si>
  <si>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</si>
  <si>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</si>
  <si>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</si>
  <si>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</si>
  <si>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</si>
  <si>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</si>
  <si>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</si>
  <si>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</si>
  <si>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</si>
  <si>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</si>
  <si>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</si>
  <si>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</si>
  <si>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</si>
  <si>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</si>
  <si>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</si>
  <si>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</si>
  <si>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</si>
  <si>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</si>
  <si>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</si>
  <si>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</si>
  <si>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</si>
  <si>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</si>
  <si>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</si>
  <si>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</si>
  <si>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</si>
  <si>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</si>
  <si>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</si>
  <si>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</si>
  <si>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</si>
  <si>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</si>
  <si>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</si>
  <si>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</si>
  <si>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</si>
  <si>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</si>
  <si>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</si>
  <si>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</si>
  <si>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</si>
  <si>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</si>
  <si>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</si>
  <si>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</si>
  <si>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</si>
  <si>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</si>
  <si>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</si>
  <si>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</si>
  <si>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</si>
  <si>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</si>
  <si>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</si>
  <si>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</si>
  <si>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</si>
  <si>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</si>
  <si>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</si>
  <si>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</si>
  <si>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</si>
  <si>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</si>
  <si>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</si>
  <si>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</si>
  <si>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</si>
  <si>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</si>
  <si>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</si>
  <si>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</si>
  <si>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</si>
  <si>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</si>
  <si>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</si>
  <si>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</si>
  <si>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</si>
  <si>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</si>
  <si>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</si>
  <si>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</si>
  <si>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</si>
  <si>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</si>
  <si>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</si>
  <si>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</si>
  <si>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</si>
  <si>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</si>
  <si>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</si>
  <si>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</si>
  <si>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</si>
  <si>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</si>
  <si>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</si>
  <si>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</si>
  <si>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</si>
  <si>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</si>
  <si>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</si>
  <si>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</si>
  <si>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</si>
  <si>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</si>
  <si>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</si>
  <si>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</si>
  <si>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</si>
  <si>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</si>
  <si>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</si>
  <si>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</si>
  <si>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</si>
  <si>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</si>
  <si>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</si>
  <si>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</si>
  <si>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</si>
  <si>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</si>
  <si>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</si>
  <si>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</si>
  <si>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</si>
  <si>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</si>
  <si>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</si>
  <si>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</si>
  <si>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</si>
  <si>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</si>
  <si>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</si>
  <si>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</si>
  <si>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</si>
  <si>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</si>
  <si>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</si>
  <si>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</si>
  <si>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</si>
  <si>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</si>
  <si>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</si>
  <si>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</si>
  <si>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</si>
  <si>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</si>
  <si>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</si>
  <si>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</si>
  <si>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</si>
  <si>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</si>
  <si>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</si>
  <si>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</si>
  <si>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</si>
  <si>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</si>
  <si>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</si>
  <si>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</si>
  <si>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</si>
  <si>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</si>
  <si>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</si>
  <si>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</si>
  <si>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</si>
  <si>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</si>
  <si>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</si>
  <si>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</si>
  <si>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</si>
  <si>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</si>
  <si>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</si>
  <si>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</si>
  <si>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</si>
  <si>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</si>
  <si>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</si>
  <si>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</si>
  <si>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</si>
  <si>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</si>
  <si>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</si>
  <si>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</si>
  <si>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</si>
  <si>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</si>
  <si>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</si>
  <si>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</si>
  <si>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</si>
  <si>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</si>
  <si>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</si>
  <si>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</si>
  <si>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</si>
  <si>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</si>
  <si>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</si>
  <si>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</si>
  <si>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</si>
  <si>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</si>
  <si>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</si>
  <si>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</si>
  <si>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</si>
  <si>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</si>
  <si>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</si>
  <si>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</si>
  <si>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</si>
  <si>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</si>
  <si>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</si>
  <si>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</si>
  <si>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</si>
  <si>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</si>
  <si>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</si>
  <si>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</si>
  <si>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</si>
  <si>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</si>
  <si>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</si>
  <si>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</si>
  <si>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</si>
  <si>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</si>
  <si>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</si>
  <si>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</si>
  <si>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</si>
  <si>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</si>
  <si>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</si>
  <si>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</si>
  <si>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</si>
  <si>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</si>
  <si>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</si>
  <si>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</si>
  <si>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</si>
  <si>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</si>
  <si>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</si>
  <si>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</si>
  <si>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</si>
  <si>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</si>
  <si>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</si>
  <si>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</si>
  <si>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</si>
  <si>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</si>
  <si>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</si>
  <si>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</si>
  <si>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</si>
  <si>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</si>
  <si>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</si>
  <si>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</si>
  <si>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</si>
  <si>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</si>
  <si>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</si>
  <si>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</si>
  <si>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</si>
  <si>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</si>
  <si>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</si>
  <si>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</si>
  <si>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</si>
  <si>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</si>
  <si>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</si>
  <si>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</si>
  <si>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</si>
  <si>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</si>
  <si>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</si>
  <si>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</si>
  <si>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</si>
  <si>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</si>
  <si>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</si>
  <si>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</si>
  <si>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</si>
  <si>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</si>
  <si>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</si>
  <si>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</si>
  <si>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</si>
  <si>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</si>
  <si>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</si>
  <si>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</si>
  <si>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</si>
  <si>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</si>
  <si>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</si>
  <si>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</si>
  <si>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</si>
  <si>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</si>
  <si>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</si>
  <si>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</si>
  <si>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</si>
  <si>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</si>
  <si>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</si>
  <si>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</si>
  <si>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</si>
  <si>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</si>
  <si>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</si>
  <si>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</si>
  <si>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</si>
  <si>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</si>
  <si>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</si>
  <si>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</si>
  <si>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</si>
  <si>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</si>
  <si>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</si>
  <si>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</si>
  <si>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</si>
  <si>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</si>
  <si>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</si>
  <si>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</si>
  <si>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</si>
  <si>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</si>
  <si>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</si>
  <si>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</si>
  <si>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</si>
  <si>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</si>
  <si>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</si>
  <si>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</si>
  <si>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</si>
  <si>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</si>
  <si>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</si>
  <si>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</si>
  <si>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</si>
  <si>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</si>
  <si>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</si>
  <si>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</si>
  <si>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</si>
  <si>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</si>
  <si>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</si>
  <si>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</si>
  <si>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</si>
  <si>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</si>
  <si>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</si>
  <si>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</si>
  <si>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</si>
  <si>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</si>
  <si>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</si>
  <si>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</si>
  <si>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</si>
  <si>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</si>
  <si>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</si>
  <si>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</si>
  <si>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</si>
  <si>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</si>
  <si>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</si>
  <si>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</si>
  <si>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</si>
  <si>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</si>
  <si>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</si>
  <si>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</si>
  <si>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</si>
  <si>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</si>
  <si>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</si>
  <si>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</si>
  <si>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</si>
  <si>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</si>
  <si>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</si>
  <si>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</si>
  <si>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</si>
  <si>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</si>
  <si>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</si>
  <si>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</si>
  <si>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</si>
  <si>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</si>
  <si>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</si>
  <si>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</si>
  <si>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</si>
  <si>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</si>
  <si>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</si>
  <si>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</si>
  <si>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</si>
  <si>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</si>
  <si>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</si>
  <si>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</si>
  <si>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</si>
  <si>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</si>
  <si>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</si>
  <si>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</si>
  <si>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</si>
  <si>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</si>
  <si>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</si>
  <si>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</si>
  <si>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</si>
  <si>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</si>
  <si>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</si>
  <si>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</si>
  <si>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</si>
  <si>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</si>
  <si>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</si>
  <si>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</si>
  <si>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</si>
  <si>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</si>
  <si>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</si>
  <si>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</si>
  <si>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</si>
  <si>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</si>
  <si>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</si>
  <si>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</si>
  <si>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</si>
  <si>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</si>
  <si>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</si>
  <si>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</si>
  <si>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</si>
  <si>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</si>
  <si>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</si>
  <si>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</si>
  <si>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</si>
  <si>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</si>
  <si>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</si>
  <si>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</si>
  <si>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</si>
  <si>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</si>
  <si>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</si>
  <si>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</si>
  <si>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</si>
  <si>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</si>
  <si>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</si>
  <si>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</si>
  <si>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</si>
  <si>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</si>
  <si>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</si>
  <si>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</si>
  <si>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</si>
  <si>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</si>
  <si>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</si>
  <si>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</si>
  <si>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</si>
  <si>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</si>
  <si>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</si>
  <si>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</si>
  <si>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</si>
  <si>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</si>
  <si>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</si>
  <si>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</si>
  <si>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</si>
  <si>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</si>
  <si>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</si>
  <si>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</si>
  <si>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</si>
  <si>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</si>
  <si>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</si>
  <si>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</si>
  <si>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</si>
  <si>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</si>
  <si>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</si>
  <si>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</si>
  <si>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</si>
  <si>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</si>
  <si>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</si>
  <si>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</si>
  <si>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Gender</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</si>
  <si>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</si>
  <si>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</si>
  <si>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</si>
  <si>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</si>
  <si>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</si>
  <si>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</si>
  <si>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</si>
  <si>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</si>
  <si>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</si>
  <si>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</si>
  <si>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</si>
  <si>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</si>
  <si>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</si>
  <si>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</si>
  <si>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</si>
  <si>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</si>
  <si>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</si>
  <si>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</si>
  <si>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</si>
  <si>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</si>
  <si>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</si>
  <si>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</si>
  <si>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</si>
  <si>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</si>
  <si>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</si>
  <si>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</si>
  <si>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</si>
  <si>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</si>
  <si>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</si>
  <si>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</si>
  <si>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</si>
  <si>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</si>
  <si>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</si>
  <si>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Monday</t>
  </si>
  <si>
    <t>30 to 60 mins</t>
  </si>
  <si>
    <t>More than 2 hours</t>
  </si>
  <si>
    <t>1 to 2 hours</t>
  </si>
  <si>
    <t>Tuesday</t>
  </si>
  <si>
    <t>Wednesday</t>
  </si>
  <si>
    <t>Thursday</t>
  </si>
  <si>
    <t>10 to 30 mins</t>
  </si>
  <si>
    <t>Saturday</t>
  </si>
  <si>
    <t>Sunday</t>
  </si>
  <si>
    <t>Friday</t>
  </si>
  <si>
    <t>Data returned for Call Count, May, All (First 1000 rows).</t>
  </si>
  <si>
    <t>Data returned for Call Count, May, [calls].[Representative].[All] (First 1000 rows).</t>
  </si>
  <si>
    <t>Under 10 mins</t>
  </si>
  <si>
    <t>Data returned for total amount, R01 (First 1000 rows).</t>
  </si>
  <si>
    <t>For graph</t>
  </si>
  <si>
    <t>Rep</t>
  </si>
  <si>
    <t>Calls</t>
  </si>
  <si>
    <t>Amount</t>
  </si>
  <si>
    <t>Sel.Calls</t>
  </si>
  <si>
    <t>Sel.Amount</t>
  </si>
  <si>
    <t>selected rep</t>
  </si>
  <si>
    <t>Column Labels</t>
  </si>
  <si>
    <t>TOTAL</t>
  </si>
  <si>
    <t>Rep Summary</t>
  </si>
  <si>
    <t>% of calls</t>
  </si>
  <si>
    <t>Call Rank</t>
  </si>
  <si>
    <t>Amount Rank</t>
  </si>
  <si>
    <t xml:space="preserve">Amount </t>
  </si>
  <si>
    <t>Labels:</t>
  </si>
  <si>
    <t>Image:</t>
  </si>
  <si>
    <t>CALL CENTRE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</si>
</sst>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409]d\-mmm\-yy;@"/>
    <numFmt numFmtId="165" formatCode="\$#,##0;\(\$#,##0\);\$#,##0"/>
    <numFmt numFmtId="166" formatCode="0.0"/>
    <numFmt numFmtId="168" formatCode="[$$-409]#,##0.00;[Red][$$-409]#,##0.00"/>
    <numFmt numFmtId="172" formatCode="\$#,###.0,&quot;k&quot;"/>
    <numFmt numFmtId="173" formatCode="[$$-409]#,##0"/>
  </numFmts>
  <fonts count="10" x14ac:knownFonts="1">
    <font>
      <sz val="11"/>
      <color theme="1"/>
      <name val="Aptos Narrow"/>
      <family val="2"/>
      <scheme val="minor"/>
    </font>
    <font>
      <b/>
      <sz val="11"/>
      <color theme="1"/>
      <name val="Aptos Narrow"/>
      <family val="2"/>
      <scheme val="minor"/>
    </font>
    <font>
      <sz val="8"/>
      <name val="Aptos Narrow"/>
      <family val="2"/>
      <scheme val="minor"/>
    </font>
    <font>
      <sz val="18"/>
      <color theme="1"/>
      <name val="Aptos ExtraBold"/>
      <family val="2"/>
    </font>
    <font>
      <sz val="11"/>
      <color theme="1"/>
      <name val="Aptos Narrow"/>
      <family val="2"/>
      <scheme val="minor"/>
    </font>
    <font>
      <sz val="10"/>
      <color theme="1"/>
      <name val="Aptos Narrow"/>
      <family val="2"/>
      <scheme val="minor"/>
    </font>
    <font>
      <sz val="14"/>
      <color theme="1"/>
      <name val="Aptos Narrow"/>
      <family val="2"/>
      <scheme val="minor"/>
    </font>
    <font>
      <sz val="14"/>
      <color theme="1"/>
      <name val="Aptos ExtraBold"/>
      <family val="2"/>
    </font>
    <font>
      <sz val="14"/>
      <color theme="1"/>
      <name val="Aptos Display"/>
      <family val="2"/>
    </font>
    <font>
      <sz val="28"/>
      <color theme="1"/>
      <name val="Aptos ExtraBold"/>
      <family val="2"/>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bottom style="thin">
        <color indexed="64"/>
      </bottom>
      <diagonal/>
    </border>
    <border>
      <left/>
      <right style="thin">
        <color indexed="64"/>
      </right>
      <top/>
      <bottom/>
      <diagonal/>
    </border>
  </borders>
  <cellStyleXfs count="2">
    <xf numFmtId="0" fontId="0" fillId="0" borderId="0"/>
    <xf numFmtId="44" fontId="4" fillId="0" borderId="0" applyFont="0" applyFill="0" applyBorder="0" applyAlignment="0" applyProtection="0"/>
  </cellStyleXfs>
  <cellXfs count="5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4" fontId="0" fillId="0" borderId="0" xfId="0" applyNumberFormat="1"/>
    <xf numFmtId="168" fontId="0" fillId="0" borderId="0" xfId="0" applyNumberFormat="1"/>
    <xf numFmtId="0" fontId="0" fillId="0" borderId="0" xfId="1" applyNumberFormat="1" applyFont="1"/>
    <xf numFmtId="172" fontId="0" fillId="0" borderId="0" xfId="0" applyNumberFormat="1"/>
    <xf numFmtId="2" fontId="0" fillId="0" borderId="0" xfId="0" applyNumberFormat="1"/>
    <xf numFmtId="0" fontId="0" fillId="0" borderId="0" xfId="0" applyNumberFormat="1"/>
    <xf numFmtId="0" fontId="0" fillId="0" borderId="0" xfId="0" applyAlignment="1">
      <alignment horizontal="left" indent="1"/>
    </xf>
    <xf numFmtId="0" fontId="5" fillId="3" borderId="0" xfId="0" applyFont="1" applyFill="1" applyAlignment="1">
      <alignment horizontal="left"/>
    </xf>
    <xf numFmtId="173" fontId="5" fillId="3" borderId="0" xfId="0" applyNumberFormat="1" applyFont="1" applyFill="1"/>
    <xf numFmtId="0" fontId="6" fillId="4" borderId="9" xfId="0" applyFont="1" applyFill="1" applyBorder="1"/>
    <xf numFmtId="0" fontId="7" fillId="4" borderId="10" xfId="0" applyFont="1" applyFill="1" applyBorder="1" applyAlignment="1">
      <alignment horizontal="right"/>
    </xf>
    <xf numFmtId="0" fontId="6" fillId="4" borderId="7" xfId="0" applyFont="1" applyFill="1" applyBorder="1" applyAlignment="1">
      <alignment horizontal="right"/>
    </xf>
    <xf numFmtId="0" fontId="7" fillId="4" borderId="11" xfId="0" applyFont="1" applyFill="1" applyBorder="1" applyAlignment="1">
      <alignment horizontal="center" vertical="center"/>
    </xf>
    <xf numFmtId="0" fontId="6" fillId="4" borderId="0" xfId="0" applyFont="1" applyFill="1" applyBorder="1"/>
    <xf numFmtId="0" fontId="6" fillId="4" borderId="13" xfId="0" applyFont="1" applyFill="1" applyBorder="1"/>
    <xf numFmtId="0" fontId="6" fillId="4" borderId="11" xfId="0" applyFont="1" applyFill="1" applyBorder="1"/>
    <xf numFmtId="0" fontId="6" fillId="4" borderId="11" xfId="0" applyFont="1" applyFill="1" applyBorder="1" applyAlignment="1">
      <alignment horizontal="left"/>
    </xf>
    <xf numFmtId="173" fontId="6" fillId="4" borderId="0" xfId="0" applyNumberFormat="1" applyFont="1" applyFill="1" applyBorder="1"/>
    <xf numFmtId="173" fontId="6" fillId="4" borderId="13" xfId="0" applyNumberFormat="1" applyFont="1" applyFill="1" applyBorder="1"/>
    <xf numFmtId="0" fontId="7" fillId="4" borderId="11" xfId="0" applyFont="1" applyFill="1" applyBorder="1" applyAlignment="1">
      <alignment horizontal="center"/>
    </xf>
    <xf numFmtId="0" fontId="6" fillId="4" borderId="6" xfId="0" applyFont="1" applyFill="1" applyBorder="1" applyAlignment="1">
      <alignment horizontal="left"/>
    </xf>
    <xf numFmtId="173" fontId="6" fillId="4" borderId="12" xfId="0" applyNumberFormat="1" applyFont="1" applyFill="1" applyBorder="1"/>
    <xf numFmtId="173" fontId="6" fillId="4" borderId="4" xfId="0" applyNumberFormat="1" applyFont="1" applyFill="1" applyBorder="1"/>
    <xf numFmtId="10" fontId="0" fillId="0" borderId="0" xfId="0" applyNumberFormat="1"/>
    <xf numFmtId="0" fontId="0" fillId="3" borderId="0" xfId="0" applyFill="1" applyAlignment="1">
      <alignment horizontal="center"/>
    </xf>
    <xf numFmtId="0" fontId="0" fillId="3" borderId="0" xfId="0" applyFill="1" applyAlignment="1">
      <alignment horizontal="center"/>
    </xf>
    <xf numFmtId="0" fontId="0" fillId="3" borderId="13" xfId="0" applyFill="1" applyBorder="1" applyAlignment="1">
      <alignment horizontal="center"/>
    </xf>
    <xf numFmtId="0" fontId="8" fillId="3" borderId="0" xfId="0" applyFont="1" applyFill="1" applyAlignment="1">
      <alignment horizontal="center"/>
    </xf>
    <xf numFmtId="0" fontId="9" fillId="3" borderId="0" xfId="0" applyFont="1" applyFill="1"/>
  </cellXfs>
  <cellStyles count="2">
    <cellStyle name="Currency" xfId="1" builtinId="4"/>
    <cellStyle name="Normal" xfId="0" builtinId="0"/>
  </cellStyles>
  <dxfs count="25">
    <dxf>
      <fill>
        <patternFill>
          <bgColor theme="8" tint="0.39994506668294322"/>
        </patternFill>
      </fill>
      <border>
        <left style="thin">
          <color auto="1"/>
        </left>
        <right style="thin">
          <color auto="1"/>
        </right>
        <vertical/>
        <horizontal/>
      </border>
    </dxf>
    <dxf>
      <numFmt numFmtId="172" formatCode="\$#,###.0,&quot;k&quot;"/>
    </dxf>
    <dxf>
      <numFmt numFmtId="0" formatCode="General"/>
    </dxf>
    <dxf>
      <numFmt numFmtId="19" formatCode="dd/mm/yyyy"/>
    </dxf>
    <dxf>
      <numFmt numFmtId="170" formatCode="_-[$$-409]* #,##0.00_ ;_-[$$-409]* \-#,##0.00\ ;_-[$$-409]* &quot;-&quot;??_ ;_-@_ "/>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8" formatCode="[$$-409]#,##0.00;[Red][$$-409]#,##0.00"/>
    </dxf>
    <dxf>
      <numFmt numFmtId="169" formatCode="&quot;₹&quot;\ #,##0.00"/>
    </dxf>
    <dxf>
      <numFmt numFmtId="167" formatCode="[$$-409]#,##0.00"/>
    </dxf>
    <dxf>
      <numFmt numFmtId="19" formatCode="dd/mm/yyyy"/>
    </dxf>
    <dxf>
      <numFmt numFmtId="19" formatCode="dd/mm/yyyy"/>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4"/>
    </tableStyle>
  </tableStyles>
  <colors>
    <mruColors>
      <color rgb="FFF901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microsoft.com/office/2007/relationships/slicerCache" Target="slicerCaches/slicerCache1.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heetMetadata" Target="metadata.xml"/><Relationship Id="rId28" Type="http://schemas.openxmlformats.org/officeDocument/2006/relationships/powerPivotData" Target="model/item.data"/><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[07.sample-data-excel-portfolio-project.xlsx]Pivots!weekday trend</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s>
    <c:plotArea>
      <c:layout>
        <c:manualLayout>
          <c:layoutTarget val="inner"/>
          <c:xMode val="edge"/>
          <c:yMode val="edge"/>
          <c:x val="0.18579937623463996"/>
          <c:y val="5.5766815670914315E-2"/>
          <c:w val="0.75399112198947149"/>
          <c:h val="0.86264158264386603"/>
        </c:manualLayout>
      </c:layout>
      <c:barChart>
        <c:barDir val="bar"/>
        <c:grouping val="clustered"/>
        <c:varyColors val="0"/>
        <c:ser>
          <c:idx val="0"/>
          <c:order val="0"/>
          <c:tx>
            <c:strRef>
              <c:f>Pivots!$H$24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60F9-4578-885F-C15593627647}"/>
            </c:ext>
          </c:extLst>
        </c:ser>
        <c:dLbls>
          <c:dLblPos val="outEnd"/>
          <c:showLegendKey val="0"/>
          <c:showVal val="1"/>
          <c:showCatName val="0"/>
          <c:showSerName val="0"/>
          <c:showPercent val="0"/>
          <c:showBubbleSize val="0"/>
        </c:dLbls>
        <c:gapWidth val="25"/>
        <c:axId val="916073040"/>
        <c:axId val="1422666576"/>
      </c:barChart>
      <c:catAx>
        <c:axId val="916073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66576"/>
        <c:crosses val="autoZero"/>
        <c:auto val="1"/>
        <c:lblAlgn val="ctr"/>
        <c:lblOffset val="100"/>
        <c:noMultiLvlLbl val="0"/>
      </c:catAx>
      <c:valAx>
        <c:axId val="1422666576"/>
        <c:scaling>
          <c:orientation val="minMax"/>
        </c:scaling>
        <c:delete val="1"/>
        <c:axPos val="b"/>
        <c:numFmt formatCode="#,##0" sourceLinked="1"/>
        <c:majorTickMark val="out"/>
        <c:minorTickMark val="none"/>
        <c:tickLblPos val="nextTo"/>
        <c:crossAx val="916073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accent6">
                    <a:lumMod val="50000"/>
                  </a:schemeClr>
                </a:solidFill>
                <a:latin typeface="Aptos ExtraBold" panose="020B0004020202020204" pitchFamily="34" charset="0"/>
              </a:rPr>
              <a:t>Call Trend</a:t>
            </a:r>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2000">
                <a:schemeClr val="accent6">
                  <a:lumMod val="60000"/>
                  <a:lumOff val="40000"/>
                </a:schemeClr>
              </a:gs>
              <a:gs pos="100000">
                <a:srgbClr val="C0000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000"/>
              </a:schemeClr>
            </a:solidFill>
            <a:round/>
          </a:ln>
          <a:effectLst/>
        </c:spPr>
        <c:marker>
          <c:symbol val="circle"/>
          <c:size val="7"/>
          <c:spPr>
            <a:solidFill>
              <a:schemeClr val="bg1">
                <a:lumMod val="95000"/>
              </a:schemeClr>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2000">
                  <a:schemeClr val="accent6">
                    <a:lumMod val="60000"/>
                    <a:lumOff val="40000"/>
                  </a:schemeClr>
                </a:gs>
                <a:gs pos="100000">
                  <a:srgbClr val="C00000"/>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4ADB-474E-A09A-508BE8137C00}"/>
            </c:ext>
          </c:extLst>
        </c:ser>
        <c:dLbls>
          <c:showLegendKey val="0"/>
          <c:showVal val="0"/>
          <c:showCatName val="0"/>
          <c:showSerName val="0"/>
          <c:showPercent val="0"/>
          <c:showBubbleSize val="0"/>
        </c:dLbls>
        <c:axId val="1637466272"/>
        <c:axId val="1637467712"/>
      </c:areaChart>
      <c:lineChart>
        <c:grouping val="standard"/>
        <c:varyColors val="0"/>
        <c:ser>
          <c:idx val="0"/>
          <c:order val="0"/>
          <c:tx>
            <c:strRef>
              <c:f>Pivots!$B$24</c:f>
              <c:strCache>
                <c:ptCount val="1"/>
                <c:pt idx="0">
                  <c:v>Call Count</c:v>
                </c:pt>
              </c:strCache>
            </c:strRef>
          </c:tx>
          <c:spPr>
            <a:ln w="28575" cap="rnd">
              <a:solidFill>
                <a:schemeClr val="accent6">
                  <a:lumMod val="75000"/>
                </a:schemeClr>
              </a:solidFill>
              <a:round/>
            </a:ln>
            <a:effectLst/>
          </c:spPr>
          <c:marker>
            <c:symbol val="circle"/>
            <c:size val="7"/>
            <c:spPr>
              <a:solidFill>
                <a:schemeClr val="bg1">
                  <a:lumMod val="95000"/>
                </a:schemeClr>
              </a:solidFill>
              <a:ln w="25400">
                <a:solidFill>
                  <a:schemeClr val="tx1"/>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4ADB-474E-A09A-508BE8137C00}"/>
            </c:ext>
          </c:extLst>
        </c:ser>
        <c:dLbls>
          <c:showLegendKey val="0"/>
          <c:showVal val="0"/>
          <c:showCatName val="0"/>
          <c:showSerName val="0"/>
          <c:showPercent val="0"/>
          <c:showBubbleSize val="0"/>
        </c:dLbls>
        <c:marker val="1"/>
        <c:smooth val="0"/>
        <c:axId val="1637466272"/>
        <c:axId val="1637467712"/>
      </c:lineChart>
      <c:catAx>
        <c:axId val="163746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467712"/>
        <c:crosses val="autoZero"/>
        <c:auto val="1"/>
        <c:lblAlgn val="ctr"/>
        <c:lblOffset val="100"/>
        <c:noMultiLvlLbl val="0"/>
      </c:catAx>
      <c:valAx>
        <c:axId val="1637467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4662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5"/>
                </a:solidFill>
                <a:latin typeface="Aptos ExtraBold" panose="020B0004020202020204" pitchFamily="34" charset="0"/>
                <a:ea typeface="+mn-ea"/>
                <a:cs typeface="+mn-cs"/>
              </a:defRPr>
            </a:pPr>
            <a:r>
              <a:rPr lang="en-US">
                <a:solidFill>
                  <a:schemeClr val="accent5"/>
                </a:solidFill>
                <a:latin typeface="Aptos ExtraBold" panose="020B0004020202020204" pitchFamily="34" charset="0"/>
              </a:rPr>
              <a:t>Calls</a:t>
            </a:r>
          </a:p>
        </c:rich>
      </c:tx>
      <c:layout>
        <c:manualLayout>
          <c:xMode val="edge"/>
          <c:yMode val="edge"/>
          <c:x val="4.526989929830201E-2"/>
          <c:y val="3.71549893842887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Aptos ExtraBold" panose="020B0004020202020204" pitchFamily="34" charset="0"/>
              <a:ea typeface="+mn-ea"/>
              <a:cs typeface="+mn-cs"/>
            </a:defRPr>
          </a:pPr>
          <a:endParaRPr lang="en-US"/>
        </a:p>
      </c:txPr>
    </c:title>
    <c:autoTitleDeleted val="0"/>
    <c:plotArea>
      <c:layout>
        <c:manualLayout>
          <c:layoutTarget val="inner"/>
          <c:xMode val="edge"/>
          <c:yMode val="edge"/>
          <c:x val="0.13117538879068688"/>
          <c:y val="0.10965262379896526"/>
          <c:w val="0.81893798989412037"/>
          <c:h val="0.84600147819660021"/>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Pivots!$F$53:$F$58</c:f>
              <c:strCache>
                <c:ptCount val="5"/>
                <c:pt idx="0">
                  <c:v>R01</c:v>
                </c:pt>
                <c:pt idx="1">
                  <c:v>R02</c:v>
                </c:pt>
                <c:pt idx="2">
                  <c:v>R03</c:v>
                </c:pt>
                <c:pt idx="3">
                  <c:v>R04</c:v>
                </c:pt>
                <c:pt idx="4">
                  <c:v>R05</c:v>
                </c:pt>
              </c:strCache>
            </c:strRef>
          </c:cat>
          <c:val>
            <c:numRef>
              <c:f>Pivots!$G$53:$G$58</c:f>
              <c:numCache>
                <c:formatCode>#,##0</c:formatCode>
                <c:ptCount val="6"/>
                <c:pt idx="0">
                  <c:v>189</c:v>
                </c:pt>
                <c:pt idx="1">
                  <c:v>218</c:v>
                </c:pt>
                <c:pt idx="2">
                  <c:v>207</c:v>
                </c:pt>
                <c:pt idx="3">
                  <c:v>186</c:v>
                </c:pt>
                <c:pt idx="4">
                  <c:v>200</c:v>
                </c:pt>
              </c:numCache>
            </c:numRef>
          </c:val>
          <c:extLst>
            <c:ext xmlns:c16="http://schemas.microsoft.com/office/drawing/2014/chart" uri="{C3380CC4-5D6E-409C-BE32-E72D297353CC}">
              <c16:uniqueId val="{00000000-60C0-4AB2-BB94-6424F6D6A7A5}"/>
            </c:ext>
          </c:extLst>
        </c:ser>
        <c:ser>
          <c:idx val="1"/>
          <c:order val="1"/>
          <c:tx>
            <c:strRef>
              <c:f>Pivots!$I$52</c:f>
              <c:strCache>
                <c:ptCount val="1"/>
                <c:pt idx="0">
                  <c:v>Sel.Calls</c:v>
                </c:pt>
              </c:strCache>
            </c:strRef>
          </c:tx>
          <c:spPr>
            <a:solidFill>
              <a:schemeClr val="accent2"/>
            </a:solidFill>
            <a:ln>
              <a:noFill/>
            </a:ln>
            <a:effectLst/>
          </c:spPr>
          <c:invertIfNegative val="0"/>
          <c:dPt>
            <c:idx val="1"/>
            <c:invertIfNegative val="0"/>
            <c:bubble3D val="0"/>
            <c:spPr>
              <a:gradFill flip="none" rotWithShape="1">
                <a:gsLst>
                  <a:gs pos="1000">
                    <a:schemeClr val="accent6">
                      <a:lumMod val="75000"/>
                    </a:schemeClr>
                  </a:gs>
                  <a:gs pos="100000">
                    <a:schemeClr val="accent5">
                      <a:lumMod val="100000"/>
                    </a:schemeClr>
                  </a:gs>
                </a:gsLst>
                <a:path path="circle">
                  <a:fillToRect l="100000" t="100000"/>
                </a:path>
                <a:tileRect r="-100000" b="-100000"/>
              </a:gradFill>
              <a:ln>
                <a:noFill/>
              </a:ln>
              <a:effectLst/>
            </c:spPr>
            <c:extLst>
              <c:ext xmlns:c16="http://schemas.microsoft.com/office/drawing/2014/chart" uri="{C3380CC4-5D6E-409C-BE32-E72D297353CC}">
                <c16:uniqueId val="{00000002-60C0-4AB2-BB94-6424F6D6A7A5}"/>
              </c:ext>
            </c:extLst>
          </c:dPt>
          <c:val>
            <c:numRef>
              <c:f>Pivots!$I$53:$I$57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3-60C0-4AB2-BB94-6424F6D6A7A5}"/>
            </c:ext>
          </c:extLst>
        </c:ser>
        <c:dLbls>
          <c:showLegendKey val="0"/>
          <c:showVal val="0"/>
          <c:showCatName val="0"/>
          <c:showSerName val="0"/>
          <c:showPercent val="0"/>
          <c:showBubbleSize val="0"/>
        </c:dLbls>
        <c:gapWidth val="25"/>
        <c:overlap val="100"/>
        <c:axId val="1754137456"/>
        <c:axId val="1754143216"/>
      </c:barChart>
      <c:catAx>
        <c:axId val="17541374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143216"/>
        <c:crosses val="autoZero"/>
        <c:auto val="1"/>
        <c:lblAlgn val="ctr"/>
        <c:lblOffset val="100"/>
        <c:noMultiLvlLbl val="0"/>
      </c:catAx>
      <c:valAx>
        <c:axId val="1754143216"/>
        <c:scaling>
          <c:orientation val="minMax"/>
        </c:scaling>
        <c:delete val="1"/>
        <c:axPos val="t"/>
        <c:numFmt formatCode="#,##0" sourceLinked="1"/>
        <c:majorTickMark val="none"/>
        <c:minorTickMark val="none"/>
        <c:tickLblPos val="nextTo"/>
        <c:crossAx val="17541374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lumMod val="75000"/>
                  </a:schemeClr>
                </a:solidFill>
                <a:latin typeface="Aptos ExtraBold" panose="020B0004020202020204" pitchFamily="34" charset="0"/>
                <a:ea typeface="+mn-ea"/>
                <a:cs typeface="+mn-cs"/>
              </a:defRPr>
            </a:pPr>
            <a:r>
              <a:rPr lang="en-US">
                <a:solidFill>
                  <a:schemeClr val="accent6">
                    <a:lumMod val="75000"/>
                  </a:schemeClr>
                </a:solidFill>
                <a:latin typeface="Aptos ExtraBold" panose="020B0004020202020204" pitchFamily="34" charset="0"/>
              </a:rPr>
              <a:t>Amount</a:t>
            </a:r>
          </a:p>
        </c:rich>
      </c:tx>
      <c:layout>
        <c:manualLayout>
          <c:xMode val="edge"/>
          <c:yMode val="edge"/>
          <c:x val="6.2453171614417789E-2"/>
          <c:y val="3.78250591016548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75000"/>
                </a:schemeClr>
              </a:solidFill>
              <a:latin typeface="Aptos ExtraBold" panose="020B0004020202020204" pitchFamily="34" charset="0"/>
              <a:ea typeface="+mn-ea"/>
              <a:cs typeface="+mn-cs"/>
            </a:defRPr>
          </a:pPr>
          <a:endParaRPr lang="en-US"/>
        </a:p>
      </c:txPr>
    </c:title>
    <c:autoTitleDeleted val="0"/>
    <c:plotArea>
      <c:layout>
        <c:manualLayout>
          <c:layoutTarget val="inner"/>
          <c:xMode val="edge"/>
          <c:yMode val="edge"/>
          <c:x val="6.9969514680230192E-3"/>
          <c:y val="0.12554282983413997"/>
          <c:w val="0.87129537966361559"/>
          <c:h val="0.82758474278416683"/>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Pivots!$F$53:$F$58</c:f>
              <c:strCache>
                <c:ptCount val="5"/>
                <c:pt idx="0">
                  <c:v>R01</c:v>
                </c:pt>
                <c:pt idx="1">
                  <c:v>R02</c:v>
                </c:pt>
                <c:pt idx="2">
                  <c:v>R03</c:v>
                </c:pt>
                <c:pt idx="3">
                  <c:v>R04</c:v>
                </c:pt>
                <c:pt idx="4">
                  <c:v>R05</c:v>
                </c:pt>
              </c:strCache>
            </c:strRef>
          </c:cat>
          <c:val>
            <c:numRef>
              <c:f>Pivots!$H$53:$H$58</c:f>
              <c:numCache>
                <c:formatCode>\$#,###.0,"k"</c:formatCode>
                <c:ptCount val="6"/>
                <c:pt idx="0">
                  <c:v>18415</c:v>
                </c:pt>
                <c:pt idx="1">
                  <c:v>20581</c:v>
                </c:pt>
                <c:pt idx="2">
                  <c:v>20872</c:v>
                </c:pt>
                <c:pt idx="3">
                  <c:v>16651</c:v>
                </c:pt>
                <c:pt idx="4">
                  <c:v>20104</c:v>
                </c:pt>
              </c:numCache>
            </c:numRef>
          </c:val>
          <c:extLst>
            <c:ext xmlns:c16="http://schemas.microsoft.com/office/drawing/2014/chart" uri="{C3380CC4-5D6E-409C-BE32-E72D297353CC}">
              <c16:uniqueId val="{00000000-8B40-4089-8836-F1E22A030759}"/>
            </c:ext>
          </c:extLst>
        </c:ser>
        <c:ser>
          <c:idx val="1"/>
          <c:order val="1"/>
          <c:tx>
            <c:strRef>
              <c:f>Pivots!$J$52</c:f>
              <c:strCache>
                <c:ptCount val="1"/>
                <c:pt idx="0">
                  <c:v>Sel.Amount</c:v>
                </c:pt>
              </c:strCache>
            </c:strRef>
          </c:tx>
          <c:spPr>
            <a:gradFill>
              <a:gsLst>
                <a:gs pos="1000">
                  <a:srgbClr val="F90101"/>
                </a:gs>
                <a:gs pos="100000">
                  <a:schemeClr val="accent6">
                    <a:lumMod val="60000"/>
                    <a:lumOff val="40000"/>
                  </a:schemeClr>
                </a:gs>
              </a:gsLst>
              <a:path path="circle">
                <a:fillToRect l="100000" t="100000"/>
              </a:path>
            </a:gradFill>
            <a:ln>
              <a:noFill/>
            </a:ln>
            <a:effectLst/>
          </c:spPr>
          <c:invertIfNegative val="0"/>
          <c:val>
            <c:numRef>
              <c:f>Pivots!$J$53:$J$57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8B40-4089-8836-F1E22A030759}"/>
            </c:ext>
          </c:extLst>
        </c:ser>
        <c:dLbls>
          <c:showLegendKey val="0"/>
          <c:showVal val="0"/>
          <c:showCatName val="0"/>
          <c:showSerName val="0"/>
          <c:showPercent val="0"/>
          <c:showBubbleSize val="0"/>
        </c:dLbls>
        <c:gapWidth val="25"/>
        <c:overlap val="100"/>
        <c:axId val="1754137456"/>
        <c:axId val="1754143216"/>
      </c:barChart>
      <c:catAx>
        <c:axId val="1754137456"/>
        <c:scaling>
          <c:orientation val="maxMin"/>
        </c:scaling>
        <c:delete val="1"/>
        <c:axPos val="l"/>
        <c:numFmt formatCode="General" sourceLinked="1"/>
        <c:majorTickMark val="none"/>
        <c:minorTickMark val="none"/>
        <c:tickLblPos val="nextTo"/>
        <c:crossAx val="1754143216"/>
        <c:crosses val="autoZero"/>
        <c:auto val="1"/>
        <c:lblAlgn val="ctr"/>
        <c:lblOffset val="100"/>
        <c:noMultiLvlLbl val="0"/>
      </c:catAx>
      <c:valAx>
        <c:axId val="1754143216"/>
        <c:scaling>
          <c:orientation val="minMax"/>
          <c:min val="0"/>
        </c:scaling>
        <c:delete val="1"/>
        <c:axPos val="t"/>
        <c:numFmt formatCode="\$#,###.0,&quot;k&quot;" sourceLinked="1"/>
        <c:majorTickMark val="none"/>
        <c:minorTickMark val="none"/>
        <c:tickLblPos val="nextTo"/>
        <c:crossAx val="175413745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lumMod val="75000"/>
                  </a:schemeClr>
                </a:solidFill>
                <a:latin typeface="Aptos ExtraBold" panose="020B0004020202020204" pitchFamily="34" charset="0"/>
              </a:rPr>
              <a:t>Female</a:t>
            </a:r>
            <a:r>
              <a:rPr lang="en-US">
                <a:latin typeface="Aptos ExtraBold" panose="020B0004020202020204" pitchFamily="34" charset="0"/>
              </a:rPr>
              <a:t> vs. </a:t>
            </a:r>
            <a:r>
              <a:rPr lang="en-US">
                <a:solidFill>
                  <a:schemeClr val="bg2">
                    <a:lumMod val="75000"/>
                  </a:schemeClr>
                </a:solidFill>
                <a:latin typeface="Aptos ExtraBold" panose="020B0004020202020204" pitchFamily="34" charset="0"/>
              </a:rPr>
              <a:t>Male</a:t>
            </a:r>
            <a:r>
              <a:rPr lang="en-US">
                <a:latin typeface="Aptos ExtraBold" panose="020B0004020202020204" pitchFamily="34" charset="0"/>
              </a:rPr>
              <a:t>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solidFill>
              <a:schemeClr val="accent6">
                <a:lumMod val="75000"/>
                <a:alpha val="69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solidFill>
              <a:schemeClr val="bg1">
                <a:lumMod val="7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spPr>
            <a:solidFill>
              <a:schemeClr val="accent6">
                <a:lumMod val="75000"/>
                <a:alpha val="69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spPr>
            <a:solidFill>
              <a:schemeClr val="accent6">
                <a:lumMod val="75000"/>
                <a:alpha val="69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spPr>
            <a:solidFill>
              <a:schemeClr val="accent6">
                <a:lumMod val="75000"/>
                <a:alpha val="69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623414860038484E-2"/>
          <c:y val="0.14423890150821536"/>
          <c:w val="0.92875317027992299"/>
          <c:h val="0.76585671617294104"/>
        </c:manualLayout>
      </c:layout>
      <c:barChart>
        <c:barDir val="col"/>
        <c:grouping val="percentStacked"/>
        <c:varyColors val="0"/>
        <c:ser>
          <c:idx val="0"/>
          <c:order val="0"/>
          <c:tx>
            <c:strRef>
              <c:f>Pivots!$B$84:$B$85</c:f>
              <c:strCache>
                <c:ptCount val="1"/>
                <c:pt idx="0">
                  <c:v>Female</c:v>
                </c:pt>
              </c:strCache>
            </c:strRef>
          </c:tx>
          <c:spPr>
            <a:solidFill>
              <a:schemeClr val="accent6"/>
            </a:solidFill>
            <a:ln>
              <a:noFill/>
            </a:ln>
            <a:effectLst/>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E4-41F6-A68A-5E42C2360A28}"/>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E4-41F6-A68A-5E42C2360A28}"/>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E4-41F6-A68A-5E42C2360A28}"/>
                </c:ext>
              </c:extLst>
            </c:dLbl>
            <c:spPr>
              <a:solidFill>
                <a:schemeClr val="accent6">
                  <a:lumMod val="75000"/>
                  <a:alpha val="69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Pivots!$A$86:$A$89</c:f>
              <c:strCache>
                <c:ptCount val="3"/>
                <c:pt idx="0">
                  <c:v>Cincinnati</c:v>
                </c:pt>
                <c:pt idx="1">
                  <c:v>Cleveland</c:v>
                </c:pt>
                <c:pt idx="2">
                  <c:v>Columbus</c:v>
                </c:pt>
              </c:strCache>
            </c:strRef>
          </c:cat>
          <c:val>
            <c:numRef>
              <c:f>Pivots!$B$86:$B$89</c:f>
              <c:numCache>
                <c:formatCode>#,##0</c:formatCode>
                <c:ptCount val="3"/>
                <c:pt idx="0">
                  <c:v>144</c:v>
                </c:pt>
                <c:pt idx="1">
                  <c:v>326</c:v>
                </c:pt>
                <c:pt idx="2">
                  <c:v>129</c:v>
                </c:pt>
              </c:numCache>
            </c:numRef>
          </c:val>
          <c:extLst>
            <c:ext xmlns:c16="http://schemas.microsoft.com/office/drawing/2014/chart" uri="{C3380CC4-5D6E-409C-BE32-E72D297353CC}">
              <c16:uniqueId val="{00000000-69E4-41F6-A68A-5E42C2360A28}"/>
            </c:ext>
          </c:extLst>
        </c:ser>
        <c:ser>
          <c:idx val="1"/>
          <c:order val="1"/>
          <c:tx>
            <c:strRef>
              <c:f>Pivots!$C$84:$C$85</c:f>
              <c:strCache>
                <c:ptCount val="1"/>
                <c:pt idx="0">
                  <c:v>Male</c:v>
                </c:pt>
              </c:strCache>
            </c:strRef>
          </c:tx>
          <c:spPr>
            <a:solidFill>
              <a:schemeClr val="bg2">
                <a:lumMod val="75000"/>
              </a:schemeClr>
            </a:solidFill>
            <a:ln>
              <a:noFill/>
            </a:ln>
            <a:effectLst/>
          </c:spPr>
          <c:invertIfNegative val="0"/>
          <c:dLbls>
            <c:spPr>
              <a:solidFill>
                <a:schemeClr val="bg1">
                  <a:lumMod val="7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Pivots!$A$86:$A$89</c:f>
              <c:strCache>
                <c:ptCount val="3"/>
                <c:pt idx="0">
                  <c:v>Cincinnati</c:v>
                </c:pt>
                <c:pt idx="1">
                  <c:v>Cleveland</c:v>
                </c:pt>
                <c:pt idx="2">
                  <c:v>Columbus</c:v>
                </c:pt>
              </c:strCache>
            </c:strRef>
          </c:cat>
          <c:val>
            <c:numRef>
              <c:f>Pivots!$C$86:$C$89</c:f>
              <c:numCache>
                <c:formatCode>#,##0</c:formatCode>
                <c:ptCount val="3"/>
                <c:pt idx="0">
                  <c:v>132</c:v>
                </c:pt>
                <c:pt idx="1">
                  <c:v>63</c:v>
                </c:pt>
                <c:pt idx="2">
                  <c:v>206</c:v>
                </c:pt>
              </c:numCache>
            </c:numRef>
          </c:val>
          <c:extLst>
            <c:ext xmlns:c16="http://schemas.microsoft.com/office/drawing/2014/chart" uri="{C3380CC4-5D6E-409C-BE32-E72D297353CC}">
              <c16:uniqueId val="{00000001-69E4-41F6-A68A-5E42C2360A28}"/>
            </c:ext>
          </c:extLst>
        </c:ser>
        <c:dLbls>
          <c:showLegendKey val="0"/>
          <c:showVal val="0"/>
          <c:showCatName val="0"/>
          <c:showSerName val="0"/>
          <c:showPercent val="0"/>
          <c:showBubbleSize val="0"/>
        </c:dLbls>
        <c:gapWidth val="25"/>
        <c:overlap val="100"/>
        <c:axId val="484511200"/>
        <c:axId val="484509280"/>
      </c:barChart>
      <c:catAx>
        <c:axId val="48451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09280"/>
        <c:crosses val="autoZero"/>
        <c:auto val="1"/>
        <c:lblAlgn val="ctr"/>
        <c:lblOffset val="100"/>
        <c:noMultiLvlLbl val="0"/>
      </c:catAx>
      <c:valAx>
        <c:axId val="484509280"/>
        <c:scaling>
          <c:orientation val="minMax"/>
        </c:scaling>
        <c:delete val="1"/>
        <c:axPos val="l"/>
        <c:numFmt formatCode="0%" sourceLinked="1"/>
        <c:majorTickMark val="none"/>
        <c:minorTickMark val="none"/>
        <c:tickLblPos val="nextTo"/>
        <c:crossAx val="484511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[07.sample-data-excel-portfolio-project.xlsx]Pivots!rep satisfaction</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75000"/>
                  </a:schemeClr>
                </a:solidFill>
                <a:latin typeface="Aptos ExtraBold" panose="020B0004020202020204" pitchFamily="34" charset="0"/>
              </a:rPr>
              <a:t>Rating</a:t>
            </a:r>
          </a:p>
        </c:rich>
      </c:tx>
      <c:layout>
        <c:manualLayout>
          <c:xMode val="edge"/>
          <c:yMode val="edge"/>
          <c:x val="0.41762770562770563"/>
          <c:y val="2.38095238095238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Pivots!$B$94</c:f>
              <c:strCache>
                <c:ptCount val="1"/>
                <c:pt idx="0">
                  <c:v>Total</c:v>
                </c:pt>
              </c:strCache>
            </c:strRef>
          </c:tx>
          <c:spPr>
            <a:solidFill>
              <a:schemeClr val="accent1">
                <a:lumMod val="75000"/>
              </a:schemeClr>
            </a:solidFill>
            <a:ln>
              <a:noFill/>
            </a:ln>
            <a:effectLst/>
          </c:spPr>
          <c:invertIfNegative val="0"/>
          <c:cat>
            <c:strRef>
              <c:f>Pivots!$A$95:$A$99</c:f>
              <c:strCache>
                <c:ptCount val="4"/>
                <c:pt idx="0">
                  <c:v>2</c:v>
                </c:pt>
                <c:pt idx="1">
                  <c:v>3</c:v>
                </c:pt>
                <c:pt idx="2">
                  <c:v>4</c:v>
                </c:pt>
                <c:pt idx="3">
                  <c:v>5</c:v>
                </c:pt>
              </c:strCache>
            </c:strRef>
          </c:cat>
          <c:val>
            <c:numRef>
              <c:f>Pivots!$B$95:$B$99</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A929-43F2-9BD7-AA48BCD20470}"/>
            </c:ext>
          </c:extLst>
        </c:ser>
        <c:dLbls>
          <c:showLegendKey val="0"/>
          <c:showVal val="0"/>
          <c:showCatName val="0"/>
          <c:showSerName val="0"/>
          <c:showPercent val="0"/>
          <c:showBubbleSize val="0"/>
        </c:dLbls>
        <c:gapWidth val="10"/>
        <c:overlap val="-27"/>
        <c:axId val="484401280"/>
        <c:axId val="484407520"/>
      </c:barChart>
      <c:catAx>
        <c:axId val="48440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407520"/>
        <c:crosses val="autoZero"/>
        <c:auto val="1"/>
        <c:lblAlgn val="ctr"/>
        <c:lblOffset val="100"/>
        <c:noMultiLvlLbl val="0"/>
      </c:catAx>
      <c:valAx>
        <c:axId val="484407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40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106680</xdr:rowOff>
    </xdr:from>
    <xdr:to>
      <xdr:col>3</xdr:col>
      <xdr:colOff>426720</xdr:colOff>
      <xdr:row>6</xdr:row>
      <xdr:rowOff>106680</xdr:rowOff>
    </xdr:to>
    <xdr:sp macro="" textlink="Pivots!A4">
      <xdr:nvSpPr>
        <xdr:cNvPr id="2" name="Rectangle 1">
          <a:extLst>
            <a:ext uri="{FF2B5EF4-FFF2-40B4-BE49-F238E27FC236}">
              <a16:creationId xmlns:a16="http://schemas.microsoft.com/office/drawing/2014/main" id="{198D85DF-6D91-B848-59C8-1181A7648BAE}"/>
            </a:ext>
          </a:extLst>
        </xdr:cNvPr>
        <xdr:cNvSpPr/>
      </xdr:nvSpPr>
      <xdr:spPr>
        <a:xfrm>
          <a:off x="419100" y="287655"/>
          <a:ext cx="1331595" cy="904875"/>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840F606-F12C-441E-AB3C-A722374D199C}" type="TxLink">
            <a:rPr lang="en-US" sz="1800" b="0" i="0" u="none" strike="noStrike">
              <a:solidFill>
                <a:schemeClr val="bg1"/>
              </a:solidFill>
              <a:latin typeface="Aptos ExtraBold" panose="020B0004020202020204" pitchFamily="34" charset="0"/>
              <a:ea typeface="+mn-ea"/>
              <a:cs typeface="+mn-cs"/>
            </a:rPr>
            <a:pPr marL="0" indent="0" algn="ctr"/>
            <a:t>1,000</a:t>
          </a:fld>
          <a:endParaRPr lang="en-US" sz="1800" b="0" i="0" u="none" strike="noStrike">
            <a:solidFill>
              <a:schemeClr val="bg1"/>
            </a:solidFill>
            <a:latin typeface="Aptos ExtraBold" panose="020B0004020202020204" pitchFamily="34" charset="0"/>
            <a:ea typeface="+mn-ea"/>
            <a:cs typeface="+mn-cs"/>
          </a:endParaRPr>
        </a:p>
      </xdr:txBody>
    </xdr:sp>
    <xdr:clientData/>
  </xdr:twoCellAnchor>
  <xdr:twoCellAnchor>
    <xdr:from>
      <xdr:col>1</xdr:col>
      <xdr:colOff>91440</xdr:colOff>
      <xdr:row>2</xdr:row>
      <xdr:rowOff>9525</xdr:rowOff>
    </xdr:from>
    <xdr:to>
      <xdr:col>3</xdr:col>
      <xdr:colOff>388620</xdr:colOff>
      <xdr:row>3</xdr:row>
      <xdr:rowOff>62865</xdr:rowOff>
    </xdr:to>
    <xdr:sp macro="" textlink="">
      <xdr:nvSpPr>
        <xdr:cNvPr id="3" name="TextBox 2">
          <a:extLst>
            <a:ext uri="{FF2B5EF4-FFF2-40B4-BE49-F238E27FC236}">
              <a16:creationId xmlns:a16="http://schemas.microsoft.com/office/drawing/2014/main" id="{4D609DC4-1A7D-4BD9-54E6-027F2CFEE332}"/>
            </a:ext>
          </a:extLst>
        </xdr:cNvPr>
        <xdr:cNvSpPr txBox="1"/>
      </xdr:nvSpPr>
      <xdr:spPr>
        <a:xfrm>
          <a:off x="510540" y="371475"/>
          <a:ext cx="1202055" cy="23431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ptos ExtraBold" panose="020B0004020202020204" pitchFamily="34" charset="0"/>
            </a:rPr>
            <a:t>CALLS</a:t>
          </a:r>
        </a:p>
      </xdr:txBody>
    </xdr:sp>
    <xdr:clientData/>
  </xdr:twoCellAnchor>
  <xdr:twoCellAnchor editAs="oneCell">
    <xdr:from>
      <xdr:col>1</xdr:col>
      <xdr:colOff>19050</xdr:colOff>
      <xdr:row>1</xdr:row>
      <xdr:rowOff>131446</xdr:rowOff>
    </xdr:from>
    <xdr:to>
      <xdr:col>2</xdr:col>
      <xdr:colOff>26439</xdr:colOff>
      <xdr:row>3</xdr:row>
      <xdr:rowOff>62865</xdr:rowOff>
    </xdr:to>
    <xdr:pic>
      <xdr:nvPicPr>
        <xdr:cNvPr id="4" name="Graphic 3" descr="Receiver with solid fill">
          <a:extLst>
            <a:ext uri="{FF2B5EF4-FFF2-40B4-BE49-F238E27FC236}">
              <a16:creationId xmlns:a16="http://schemas.microsoft.com/office/drawing/2014/main" id="{14D59434-1FC8-4B5D-9AC3-CC43FC634FB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8150" y="312421"/>
          <a:ext cx="302664" cy="293369"/>
        </a:xfrm>
        <a:prstGeom prst="rect">
          <a:avLst/>
        </a:prstGeom>
      </xdr:spPr>
    </xdr:pic>
    <xdr:clientData/>
  </xdr:twoCellAnchor>
  <xdr:twoCellAnchor>
    <xdr:from>
      <xdr:col>1</xdr:col>
      <xdr:colOff>121920</xdr:colOff>
      <xdr:row>5</xdr:row>
      <xdr:rowOff>24765</xdr:rowOff>
    </xdr:from>
    <xdr:to>
      <xdr:col>3</xdr:col>
      <xdr:colOff>342900</xdr:colOff>
      <xdr:row>6</xdr:row>
      <xdr:rowOff>55245</xdr:rowOff>
    </xdr:to>
    <xdr:sp macro="" textlink="Pivots!A10">
      <xdr:nvSpPr>
        <xdr:cNvPr id="5" name="TextBox 4">
          <a:extLst>
            <a:ext uri="{FF2B5EF4-FFF2-40B4-BE49-F238E27FC236}">
              <a16:creationId xmlns:a16="http://schemas.microsoft.com/office/drawing/2014/main" id="{C5919580-2D4F-4826-8FC5-E70954EB3500}"/>
            </a:ext>
          </a:extLst>
        </xdr:cNvPr>
        <xdr:cNvSpPr txBox="1"/>
      </xdr:nvSpPr>
      <xdr:spPr>
        <a:xfrm>
          <a:off x="541020" y="929640"/>
          <a:ext cx="1125855" cy="21145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860EF6-7D7C-4D89-BBE2-D45D8D5B3FDF}" type="TxLink">
            <a:rPr lang="en-US" sz="1100" b="0" i="0" u="none" strike="noStrike">
              <a:solidFill>
                <a:schemeClr val="bg1"/>
              </a:solidFill>
              <a:latin typeface="Aptos Narrow"/>
            </a:rPr>
            <a:pPr algn="ctr"/>
            <a:t>200</a:t>
          </a:fld>
          <a:endParaRPr lang="en-IN" sz="1100">
            <a:solidFill>
              <a:schemeClr val="bg1"/>
            </a:solidFill>
          </a:endParaRPr>
        </a:p>
      </xdr:txBody>
    </xdr:sp>
    <xdr:clientData/>
  </xdr:twoCellAnchor>
  <xdr:twoCellAnchor>
    <xdr:from>
      <xdr:col>1</xdr:col>
      <xdr:colOff>0</xdr:colOff>
      <xdr:row>8</xdr:row>
      <xdr:rowOff>9524</xdr:rowOff>
    </xdr:from>
    <xdr:to>
      <xdr:col>3</xdr:col>
      <xdr:colOff>409575</xdr:colOff>
      <xdr:row>13</xdr:row>
      <xdr:rowOff>171450</xdr:rowOff>
    </xdr:to>
    <xdr:sp macro="" textlink="Pivots!B4">
      <xdr:nvSpPr>
        <xdr:cNvPr id="6" name="Rectangle 5">
          <a:extLst>
            <a:ext uri="{FF2B5EF4-FFF2-40B4-BE49-F238E27FC236}">
              <a16:creationId xmlns:a16="http://schemas.microsoft.com/office/drawing/2014/main" id="{E4C9771B-261D-4C35-89CA-F0CB4F8289C1}"/>
            </a:ext>
          </a:extLst>
        </xdr:cNvPr>
        <xdr:cNvSpPr/>
      </xdr:nvSpPr>
      <xdr:spPr>
        <a:xfrm>
          <a:off x="419100" y="1457324"/>
          <a:ext cx="1314450" cy="1066801"/>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518D1D-68D5-46C3-A066-DAB6197CD392}" type="TxLink">
            <a:rPr lang="en-US" sz="1800" b="0" i="0" u="none" strike="noStrike">
              <a:solidFill>
                <a:schemeClr val="bg1"/>
              </a:solidFill>
              <a:latin typeface="Aptos ExtraBold" panose="020B0004020202020204" pitchFamily="34" charset="0"/>
              <a:ea typeface="+mn-ea"/>
              <a:cs typeface="+mn-cs"/>
            </a:rPr>
            <a:pPr marL="0" indent="0" algn="ctr"/>
            <a:t>$96,623.00</a:t>
          </a:fld>
          <a:endParaRPr lang="en-US" sz="1800" b="0" i="0" u="none" strike="noStrike">
            <a:solidFill>
              <a:schemeClr val="bg1"/>
            </a:solidFill>
            <a:latin typeface="Aptos ExtraBold" panose="020B0004020202020204" pitchFamily="34" charset="0"/>
            <a:ea typeface="+mn-ea"/>
            <a:cs typeface="+mn-cs"/>
          </a:endParaRPr>
        </a:p>
      </xdr:txBody>
    </xdr:sp>
    <xdr:clientData/>
  </xdr:twoCellAnchor>
  <xdr:twoCellAnchor>
    <xdr:from>
      <xdr:col>1</xdr:col>
      <xdr:colOff>47625</xdr:colOff>
      <xdr:row>8</xdr:row>
      <xdr:rowOff>102870</xdr:rowOff>
    </xdr:from>
    <xdr:to>
      <xdr:col>3</xdr:col>
      <xdr:colOff>344805</xdr:colOff>
      <xdr:row>9</xdr:row>
      <xdr:rowOff>156210</xdr:rowOff>
    </xdr:to>
    <xdr:sp macro="" textlink="">
      <xdr:nvSpPr>
        <xdr:cNvPr id="7" name="TextBox 6">
          <a:extLst>
            <a:ext uri="{FF2B5EF4-FFF2-40B4-BE49-F238E27FC236}">
              <a16:creationId xmlns:a16="http://schemas.microsoft.com/office/drawing/2014/main" id="{60DC12E8-6F8E-4A97-9963-8A509A147887}"/>
            </a:ext>
          </a:extLst>
        </xdr:cNvPr>
        <xdr:cNvSpPr txBox="1"/>
      </xdr:nvSpPr>
      <xdr:spPr>
        <a:xfrm>
          <a:off x="466725" y="1550670"/>
          <a:ext cx="1202055" cy="23431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ptos ExtraBold" panose="020B0004020202020204" pitchFamily="34" charset="0"/>
            </a:rPr>
            <a:t>Amount</a:t>
          </a:r>
        </a:p>
      </xdr:txBody>
    </xdr:sp>
    <xdr:clientData/>
  </xdr:twoCellAnchor>
  <xdr:twoCellAnchor editAs="oneCell">
    <xdr:from>
      <xdr:col>1</xdr:col>
      <xdr:colOff>37032</xdr:colOff>
      <xdr:row>8</xdr:row>
      <xdr:rowOff>72391</xdr:rowOff>
    </xdr:from>
    <xdr:to>
      <xdr:col>2</xdr:col>
      <xdr:colOff>35126</xdr:colOff>
      <xdr:row>10</xdr:row>
      <xdr:rowOff>3810</xdr:rowOff>
    </xdr:to>
    <xdr:pic>
      <xdr:nvPicPr>
        <xdr:cNvPr id="8" name="Graphic 7">
          <a:extLst>
            <a:ext uri="{FF2B5EF4-FFF2-40B4-BE49-F238E27FC236}">
              <a16:creationId xmlns:a16="http://schemas.microsoft.com/office/drawing/2014/main" id="{C42638BB-8EA5-4B41-80A8-2FC57902F79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56132" y="1520191"/>
          <a:ext cx="293369" cy="293369"/>
        </a:xfrm>
        <a:prstGeom prst="rect">
          <a:avLst/>
        </a:prstGeom>
      </xdr:spPr>
    </xdr:pic>
    <xdr:clientData/>
  </xdr:twoCellAnchor>
  <xdr:twoCellAnchor>
    <xdr:from>
      <xdr:col>1</xdr:col>
      <xdr:colOff>87630</xdr:colOff>
      <xdr:row>12</xdr:row>
      <xdr:rowOff>13335</xdr:rowOff>
    </xdr:from>
    <xdr:to>
      <xdr:col>3</xdr:col>
      <xdr:colOff>308610</xdr:colOff>
      <xdr:row>13</xdr:row>
      <xdr:rowOff>43815</xdr:rowOff>
    </xdr:to>
    <xdr:sp macro="" textlink="Pivots!B10">
      <xdr:nvSpPr>
        <xdr:cNvPr id="9" name="TextBox 8">
          <a:extLst>
            <a:ext uri="{FF2B5EF4-FFF2-40B4-BE49-F238E27FC236}">
              <a16:creationId xmlns:a16="http://schemas.microsoft.com/office/drawing/2014/main" id="{0706A017-791D-4407-800E-0EA0C5D7253A}"/>
            </a:ext>
          </a:extLst>
        </xdr:cNvPr>
        <xdr:cNvSpPr txBox="1"/>
      </xdr:nvSpPr>
      <xdr:spPr>
        <a:xfrm>
          <a:off x="506730" y="2185035"/>
          <a:ext cx="1125855" cy="21145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F81FE48-C53D-4584-ABFE-ED534697CB19}" type="TxLink">
            <a:rPr lang="en-US" sz="1100" b="0" i="0" u="none" strike="noStrike">
              <a:solidFill>
                <a:schemeClr val="bg1"/>
              </a:solidFill>
              <a:latin typeface="Aptos Narrow"/>
              <a:ea typeface="+mn-ea"/>
              <a:cs typeface="+mn-cs"/>
            </a:rPr>
            <a:pPr marL="0" indent="0" algn="ctr"/>
            <a:t>$20,104</a:t>
          </a:fld>
          <a:endParaRPr lang="en-IN" sz="1100" b="0" i="0" u="none" strike="noStrike">
            <a:solidFill>
              <a:schemeClr val="bg1"/>
            </a:solidFill>
            <a:latin typeface="Aptos Narrow"/>
            <a:ea typeface="+mn-ea"/>
            <a:cs typeface="+mn-cs"/>
          </a:endParaRPr>
        </a:p>
      </xdr:txBody>
    </xdr:sp>
    <xdr:clientData/>
  </xdr:twoCellAnchor>
  <xdr:twoCellAnchor>
    <xdr:from>
      <xdr:col>1</xdr:col>
      <xdr:colOff>19050</xdr:colOff>
      <xdr:row>14</xdr:row>
      <xdr:rowOff>161925</xdr:rowOff>
    </xdr:from>
    <xdr:to>
      <xdr:col>3</xdr:col>
      <xdr:colOff>447675</xdr:colOff>
      <xdr:row>19</xdr:row>
      <xdr:rowOff>161925</xdr:rowOff>
    </xdr:to>
    <xdr:sp macro="" textlink="Pivots!C4">
      <xdr:nvSpPr>
        <xdr:cNvPr id="10" name="Rectangle 9">
          <a:extLst>
            <a:ext uri="{FF2B5EF4-FFF2-40B4-BE49-F238E27FC236}">
              <a16:creationId xmlns:a16="http://schemas.microsoft.com/office/drawing/2014/main" id="{E4DA064C-32D1-49A9-8076-E00248B9C3F1}"/>
            </a:ext>
          </a:extLst>
        </xdr:cNvPr>
        <xdr:cNvSpPr/>
      </xdr:nvSpPr>
      <xdr:spPr>
        <a:xfrm>
          <a:off x="438150" y="2695575"/>
          <a:ext cx="1333500" cy="904875"/>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BD3F232-D06B-4C6D-B631-8581C8F422BF}" type="TxLink">
            <a:rPr lang="en-US" sz="2400" b="0" i="0" u="none" strike="noStrike">
              <a:solidFill>
                <a:schemeClr val="bg1"/>
              </a:solidFill>
              <a:latin typeface="Aptos ExtraBold" panose="020B0004020202020204" pitchFamily="34" charset="0"/>
              <a:ea typeface="+mn-ea"/>
              <a:cs typeface="+mn-cs"/>
            </a:rPr>
            <a:pPr marL="0" indent="0" algn="ctr"/>
            <a:t>89,850</a:t>
          </a:fld>
          <a:endParaRPr lang="en-US" sz="2400" b="0" i="0" u="none" strike="noStrike">
            <a:solidFill>
              <a:schemeClr val="bg1"/>
            </a:solidFill>
            <a:latin typeface="Aptos ExtraBold" panose="020B0004020202020204" pitchFamily="34" charset="0"/>
            <a:ea typeface="+mn-ea"/>
            <a:cs typeface="+mn-cs"/>
          </a:endParaRPr>
        </a:p>
      </xdr:txBody>
    </xdr:sp>
    <xdr:clientData/>
  </xdr:twoCellAnchor>
  <xdr:twoCellAnchor>
    <xdr:from>
      <xdr:col>1</xdr:col>
      <xdr:colOff>57150</xdr:colOff>
      <xdr:row>15</xdr:row>
      <xdr:rowOff>41910</xdr:rowOff>
    </xdr:from>
    <xdr:to>
      <xdr:col>3</xdr:col>
      <xdr:colOff>356235</xdr:colOff>
      <xdr:row>16</xdr:row>
      <xdr:rowOff>95250</xdr:rowOff>
    </xdr:to>
    <xdr:sp macro="" textlink="">
      <xdr:nvSpPr>
        <xdr:cNvPr id="11" name="TextBox 10">
          <a:extLst>
            <a:ext uri="{FF2B5EF4-FFF2-40B4-BE49-F238E27FC236}">
              <a16:creationId xmlns:a16="http://schemas.microsoft.com/office/drawing/2014/main" id="{A27D0D36-1DD3-4ABA-8F3B-940B1AABF8F1}"/>
            </a:ext>
          </a:extLst>
        </xdr:cNvPr>
        <xdr:cNvSpPr txBox="1"/>
      </xdr:nvSpPr>
      <xdr:spPr>
        <a:xfrm>
          <a:off x="476250" y="2756535"/>
          <a:ext cx="1203960" cy="23431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ptos ExtraBold" panose="020B0004020202020204" pitchFamily="34" charset="0"/>
            </a:rPr>
            <a:t>Duration</a:t>
          </a:r>
        </a:p>
      </xdr:txBody>
    </xdr:sp>
    <xdr:clientData/>
  </xdr:twoCellAnchor>
  <xdr:twoCellAnchor editAs="oneCell">
    <xdr:from>
      <xdr:col>1</xdr:col>
      <xdr:colOff>46557</xdr:colOff>
      <xdr:row>15</xdr:row>
      <xdr:rowOff>11431</xdr:rowOff>
    </xdr:from>
    <xdr:to>
      <xdr:col>2</xdr:col>
      <xdr:colOff>46556</xdr:colOff>
      <xdr:row>16</xdr:row>
      <xdr:rowOff>125730</xdr:rowOff>
    </xdr:to>
    <xdr:pic>
      <xdr:nvPicPr>
        <xdr:cNvPr id="12" name="Graphic 11">
          <a:extLst>
            <a:ext uri="{FF2B5EF4-FFF2-40B4-BE49-F238E27FC236}">
              <a16:creationId xmlns:a16="http://schemas.microsoft.com/office/drawing/2014/main" id="{4757BC7E-B628-4B46-B28C-4FC847DCEA3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65657" y="2726056"/>
          <a:ext cx="295274" cy="295274"/>
        </a:xfrm>
        <a:prstGeom prst="rect">
          <a:avLst/>
        </a:prstGeom>
      </xdr:spPr>
    </xdr:pic>
    <xdr:clientData/>
  </xdr:twoCellAnchor>
  <xdr:twoCellAnchor>
    <xdr:from>
      <xdr:col>1</xdr:col>
      <xdr:colOff>87630</xdr:colOff>
      <xdr:row>18</xdr:row>
      <xdr:rowOff>57150</xdr:rowOff>
    </xdr:from>
    <xdr:to>
      <xdr:col>3</xdr:col>
      <xdr:colOff>310515</xdr:colOff>
      <xdr:row>19</xdr:row>
      <xdr:rowOff>87630</xdr:rowOff>
    </xdr:to>
    <xdr:sp macro="" textlink="Pivots!C10">
      <xdr:nvSpPr>
        <xdr:cNvPr id="13" name="TextBox 12">
          <a:extLst>
            <a:ext uri="{FF2B5EF4-FFF2-40B4-BE49-F238E27FC236}">
              <a16:creationId xmlns:a16="http://schemas.microsoft.com/office/drawing/2014/main" id="{0089E7C9-1E37-4379-8457-7B4235BF4DB3}"/>
            </a:ext>
          </a:extLst>
        </xdr:cNvPr>
        <xdr:cNvSpPr txBox="1"/>
      </xdr:nvSpPr>
      <xdr:spPr>
        <a:xfrm>
          <a:off x="506730" y="3314700"/>
          <a:ext cx="1127760" cy="21145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AF080B-8170-4024-B97F-EEC5E1812B34}" type="TxLink">
            <a:rPr lang="en-US" sz="1100" b="0" i="0" u="none" strike="noStrike">
              <a:solidFill>
                <a:schemeClr val="bg1"/>
              </a:solidFill>
              <a:latin typeface="Aptos Narrow"/>
              <a:ea typeface="+mn-ea"/>
              <a:cs typeface="+mn-cs"/>
            </a:rPr>
            <a:pPr marL="0" indent="0" algn="ctr"/>
            <a:t>18,209</a:t>
          </a:fld>
          <a:endParaRPr lang="en-IN" sz="1100" b="0" i="0" u="none" strike="noStrike">
            <a:solidFill>
              <a:schemeClr val="bg1"/>
            </a:solidFill>
            <a:latin typeface="Aptos Narrow"/>
            <a:ea typeface="+mn-ea"/>
            <a:cs typeface="+mn-cs"/>
          </a:endParaRPr>
        </a:p>
      </xdr:txBody>
    </xdr:sp>
    <xdr:clientData/>
  </xdr:twoCellAnchor>
  <xdr:twoCellAnchor>
    <xdr:from>
      <xdr:col>1</xdr:col>
      <xdr:colOff>28575</xdr:colOff>
      <xdr:row>21</xdr:row>
      <xdr:rowOff>142875</xdr:rowOff>
    </xdr:from>
    <xdr:to>
      <xdr:col>3</xdr:col>
      <xdr:colOff>457200</xdr:colOff>
      <xdr:row>26</xdr:row>
      <xdr:rowOff>142875</xdr:rowOff>
    </xdr:to>
    <xdr:sp macro="" textlink="Pivots!D4">
      <xdr:nvSpPr>
        <xdr:cNvPr id="14" name="Rectangle 13">
          <a:extLst>
            <a:ext uri="{FF2B5EF4-FFF2-40B4-BE49-F238E27FC236}">
              <a16:creationId xmlns:a16="http://schemas.microsoft.com/office/drawing/2014/main" id="{3A96DE41-31DC-4843-9196-B568FEE2CE62}"/>
            </a:ext>
          </a:extLst>
        </xdr:cNvPr>
        <xdr:cNvSpPr/>
      </xdr:nvSpPr>
      <xdr:spPr>
        <a:xfrm>
          <a:off x="447675" y="3943350"/>
          <a:ext cx="1333500" cy="904875"/>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13844AD-058D-435B-8429-257CAC99ADD5}" type="TxLink">
            <a:rPr lang="en-US" sz="2400" b="0" i="0" u="none" strike="noStrike">
              <a:solidFill>
                <a:schemeClr val="bg1"/>
              </a:solidFill>
              <a:latin typeface="Aptos ExtraBold" panose="020B0004020202020204" pitchFamily="34" charset="0"/>
              <a:ea typeface="+mn-ea"/>
              <a:cs typeface="+mn-cs"/>
            </a:rPr>
            <a:pPr marL="0" indent="0" algn="ctr"/>
            <a:t>3.9</a:t>
          </a:fld>
          <a:endParaRPr lang="en-US" sz="2400" b="0" i="0" u="none" strike="noStrike">
            <a:solidFill>
              <a:schemeClr val="bg1"/>
            </a:solidFill>
            <a:latin typeface="Aptos ExtraBold" panose="020B0004020202020204" pitchFamily="34" charset="0"/>
            <a:ea typeface="+mn-ea"/>
            <a:cs typeface="+mn-cs"/>
          </a:endParaRPr>
        </a:p>
      </xdr:txBody>
    </xdr:sp>
    <xdr:clientData/>
  </xdr:twoCellAnchor>
  <xdr:twoCellAnchor>
    <xdr:from>
      <xdr:col>1</xdr:col>
      <xdr:colOff>133350</xdr:colOff>
      <xdr:row>22</xdr:row>
      <xdr:rowOff>41910</xdr:rowOff>
    </xdr:from>
    <xdr:to>
      <xdr:col>3</xdr:col>
      <xdr:colOff>432435</xdr:colOff>
      <xdr:row>23</xdr:row>
      <xdr:rowOff>95250</xdr:rowOff>
    </xdr:to>
    <xdr:sp macro="" textlink="">
      <xdr:nvSpPr>
        <xdr:cNvPr id="15" name="TextBox 14">
          <a:extLst>
            <a:ext uri="{FF2B5EF4-FFF2-40B4-BE49-F238E27FC236}">
              <a16:creationId xmlns:a16="http://schemas.microsoft.com/office/drawing/2014/main" id="{178823F7-FEB1-4FFE-A06E-0C3E59083104}"/>
            </a:ext>
          </a:extLst>
        </xdr:cNvPr>
        <xdr:cNvSpPr txBox="1"/>
      </xdr:nvSpPr>
      <xdr:spPr>
        <a:xfrm>
          <a:off x="552450" y="4023360"/>
          <a:ext cx="1203960" cy="23431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ptos ExtraBold" panose="020B0004020202020204" pitchFamily="34" charset="0"/>
            </a:rPr>
            <a:t>Avg</a:t>
          </a:r>
          <a:r>
            <a:rPr lang="en-IN" sz="1100" baseline="0">
              <a:solidFill>
                <a:schemeClr val="bg1"/>
              </a:solidFill>
              <a:latin typeface="Aptos ExtraBold" panose="020B0004020202020204" pitchFamily="34" charset="0"/>
            </a:rPr>
            <a:t> Rating</a:t>
          </a:r>
          <a:endParaRPr lang="en-IN" sz="1100">
            <a:solidFill>
              <a:schemeClr val="bg1"/>
            </a:solidFill>
            <a:latin typeface="Aptos ExtraBold" panose="020B0004020202020204" pitchFamily="34" charset="0"/>
          </a:endParaRPr>
        </a:p>
      </xdr:txBody>
    </xdr:sp>
    <xdr:clientData/>
  </xdr:twoCellAnchor>
  <xdr:twoCellAnchor editAs="oneCell">
    <xdr:from>
      <xdr:col>1</xdr:col>
      <xdr:colOff>56082</xdr:colOff>
      <xdr:row>21</xdr:row>
      <xdr:rowOff>173356</xdr:rowOff>
    </xdr:from>
    <xdr:to>
      <xdr:col>2</xdr:col>
      <xdr:colOff>56081</xdr:colOff>
      <xdr:row>23</xdr:row>
      <xdr:rowOff>12895</xdr:rowOff>
    </xdr:to>
    <xdr:pic>
      <xdr:nvPicPr>
        <xdr:cNvPr id="16" name="Graphic 15">
          <a:extLst>
            <a:ext uri="{FF2B5EF4-FFF2-40B4-BE49-F238E27FC236}">
              <a16:creationId xmlns:a16="http://schemas.microsoft.com/office/drawing/2014/main" id="{3B7A2313-2AC9-4B1B-AC84-792CBF06942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75182" y="3973831"/>
          <a:ext cx="295274" cy="295274"/>
        </a:xfrm>
        <a:prstGeom prst="rect">
          <a:avLst/>
        </a:prstGeom>
      </xdr:spPr>
    </xdr:pic>
    <xdr:clientData/>
  </xdr:twoCellAnchor>
  <xdr:twoCellAnchor>
    <xdr:from>
      <xdr:col>1</xdr:col>
      <xdr:colOff>97155</xdr:colOff>
      <xdr:row>25</xdr:row>
      <xdr:rowOff>38100</xdr:rowOff>
    </xdr:from>
    <xdr:to>
      <xdr:col>3</xdr:col>
      <xdr:colOff>320040</xdr:colOff>
      <xdr:row>26</xdr:row>
      <xdr:rowOff>68580</xdr:rowOff>
    </xdr:to>
    <xdr:sp macro="" textlink="Pivots!D10">
      <xdr:nvSpPr>
        <xdr:cNvPr id="17" name="TextBox 16">
          <a:extLst>
            <a:ext uri="{FF2B5EF4-FFF2-40B4-BE49-F238E27FC236}">
              <a16:creationId xmlns:a16="http://schemas.microsoft.com/office/drawing/2014/main" id="{9FD9E526-1F16-4197-9916-00FD8A53B3FF}"/>
            </a:ext>
          </a:extLst>
        </xdr:cNvPr>
        <xdr:cNvSpPr txBox="1"/>
      </xdr:nvSpPr>
      <xdr:spPr>
        <a:xfrm>
          <a:off x="516255" y="4562475"/>
          <a:ext cx="1127760" cy="21145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735412-3397-4616-93FE-DB66D31DAC63}" type="TxLink">
            <a:rPr lang="en-US" sz="1100" b="0" i="0" u="none" strike="noStrike">
              <a:solidFill>
                <a:schemeClr val="bg1"/>
              </a:solidFill>
              <a:latin typeface="Aptos Narrow"/>
              <a:ea typeface="+mn-ea"/>
              <a:cs typeface="+mn-cs"/>
            </a:rPr>
            <a:pPr marL="0" indent="0" algn="ctr"/>
            <a:t>3.9</a:t>
          </a:fld>
          <a:endParaRPr lang="en-IN" sz="1100" b="0" i="0" u="none" strike="noStrike">
            <a:solidFill>
              <a:schemeClr val="bg1"/>
            </a:solidFill>
            <a:latin typeface="Aptos Narrow"/>
            <a:ea typeface="+mn-ea"/>
            <a:cs typeface="+mn-cs"/>
          </a:endParaRPr>
        </a:p>
      </xdr:txBody>
    </xdr:sp>
    <xdr:clientData/>
  </xdr:twoCellAnchor>
  <xdr:twoCellAnchor>
    <xdr:from>
      <xdr:col>1</xdr:col>
      <xdr:colOff>38100</xdr:colOff>
      <xdr:row>28</xdr:row>
      <xdr:rowOff>95250</xdr:rowOff>
    </xdr:from>
    <xdr:to>
      <xdr:col>3</xdr:col>
      <xdr:colOff>466725</xdr:colOff>
      <xdr:row>33</xdr:row>
      <xdr:rowOff>95250</xdr:rowOff>
    </xdr:to>
    <xdr:sp macro="" textlink="Pivots!E4">
      <xdr:nvSpPr>
        <xdr:cNvPr id="18" name="Rectangle 17">
          <a:extLst>
            <a:ext uri="{FF2B5EF4-FFF2-40B4-BE49-F238E27FC236}">
              <a16:creationId xmlns:a16="http://schemas.microsoft.com/office/drawing/2014/main" id="{9E497DC3-8CFD-43C6-A2FC-83AEB6510187}"/>
            </a:ext>
          </a:extLst>
        </xdr:cNvPr>
        <xdr:cNvSpPr/>
      </xdr:nvSpPr>
      <xdr:spPr>
        <a:xfrm>
          <a:off x="457200" y="5162550"/>
          <a:ext cx="1333500" cy="904875"/>
        </a:xfrm>
        <a:prstGeom prst="rect">
          <a:avLst/>
        </a:prstGeom>
        <a:solidFill>
          <a:srgbClr val="FF0000"/>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A216B24-1084-4EF3-8FBD-B77121722708}" type="TxLink">
            <a:rPr lang="en-US" sz="2400" b="0" i="0" u="none" strike="noStrike">
              <a:solidFill>
                <a:schemeClr val="bg1"/>
              </a:solidFill>
              <a:latin typeface="Aptos ExtraBold" panose="020B0004020202020204" pitchFamily="34" charset="0"/>
              <a:ea typeface="+mn-ea"/>
              <a:cs typeface="+mn-cs"/>
            </a:rPr>
            <a:pPr marL="0" indent="0" algn="ctr"/>
            <a:t>307</a:t>
          </a:fld>
          <a:endParaRPr lang="en-US" sz="2400" b="0" i="0" u="none" strike="noStrike">
            <a:solidFill>
              <a:schemeClr val="bg1"/>
            </a:solidFill>
            <a:latin typeface="Aptos ExtraBold" panose="020B0004020202020204" pitchFamily="34" charset="0"/>
            <a:ea typeface="+mn-ea"/>
            <a:cs typeface="+mn-cs"/>
          </a:endParaRPr>
        </a:p>
      </xdr:txBody>
    </xdr:sp>
    <xdr:clientData/>
  </xdr:twoCellAnchor>
  <xdr:twoCellAnchor>
    <xdr:from>
      <xdr:col>1</xdr:col>
      <xdr:colOff>266700</xdr:colOff>
      <xdr:row>29</xdr:row>
      <xdr:rowOff>3811</xdr:rowOff>
    </xdr:from>
    <xdr:to>
      <xdr:col>3</xdr:col>
      <xdr:colOff>466725</xdr:colOff>
      <xdr:row>30</xdr:row>
      <xdr:rowOff>47626</xdr:rowOff>
    </xdr:to>
    <xdr:sp macro="" textlink="">
      <xdr:nvSpPr>
        <xdr:cNvPr id="19" name="TextBox 18">
          <a:extLst>
            <a:ext uri="{FF2B5EF4-FFF2-40B4-BE49-F238E27FC236}">
              <a16:creationId xmlns:a16="http://schemas.microsoft.com/office/drawing/2014/main" id="{D631F774-8EFA-4BB2-B621-FDB1B70C362B}"/>
            </a:ext>
          </a:extLst>
        </xdr:cNvPr>
        <xdr:cNvSpPr txBox="1"/>
      </xdr:nvSpPr>
      <xdr:spPr>
        <a:xfrm>
          <a:off x="685800" y="5252086"/>
          <a:ext cx="1104900" cy="22479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ptos ExtraBold" panose="020B0004020202020204" pitchFamily="34" charset="0"/>
            </a:rPr>
            <a:t>Happy</a:t>
          </a:r>
          <a:r>
            <a:rPr lang="en-IN" sz="1100" baseline="0">
              <a:solidFill>
                <a:schemeClr val="bg1"/>
              </a:solidFill>
              <a:latin typeface="Aptos ExtraBold" panose="020B0004020202020204" pitchFamily="34" charset="0"/>
            </a:rPr>
            <a:t> Callers</a:t>
          </a:r>
          <a:endParaRPr lang="en-IN" sz="1100">
            <a:solidFill>
              <a:schemeClr val="bg1"/>
            </a:solidFill>
            <a:latin typeface="Aptos ExtraBold" panose="020B0004020202020204" pitchFamily="34" charset="0"/>
          </a:endParaRPr>
        </a:p>
      </xdr:txBody>
    </xdr:sp>
    <xdr:clientData/>
  </xdr:twoCellAnchor>
  <xdr:twoCellAnchor editAs="oneCell">
    <xdr:from>
      <xdr:col>1</xdr:col>
      <xdr:colOff>65607</xdr:colOff>
      <xdr:row>28</xdr:row>
      <xdr:rowOff>125731</xdr:rowOff>
    </xdr:from>
    <xdr:to>
      <xdr:col>2</xdr:col>
      <xdr:colOff>65606</xdr:colOff>
      <xdr:row>29</xdr:row>
      <xdr:rowOff>199733</xdr:rowOff>
    </xdr:to>
    <xdr:pic>
      <xdr:nvPicPr>
        <xdr:cNvPr id="20" name="Graphic 19">
          <a:extLst>
            <a:ext uri="{FF2B5EF4-FFF2-40B4-BE49-F238E27FC236}">
              <a16:creationId xmlns:a16="http://schemas.microsoft.com/office/drawing/2014/main" id="{88CDF4CE-B2AA-423F-8D05-BB39BA65E91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484707" y="5193031"/>
          <a:ext cx="295274" cy="295274"/>
        </a:xfrm>
        <a:prstGeom prst="rect">
          <a:avLst/>
        </a:prstGeom>
      </xdr:spPr>
    </xdr:pic>
    <xdr:clientData/>
  </xdr:twoCellAnchor>
  <xdr:twoCellAnchor>
    <xdr:from>
      <xdr:col>1</xdr:col>
      <xdr:colOff>106680</xdr:colOff>
      <xdr:row>31</xdr:row>
      <xdr:rowOff>171450</xdr:rowOff>
    </xdr:from>
    <xdr:to>
      <xdr:col>3</xdr:col>
      <xdr:colOff>329565</xdr:colOff>
      <xdr:row>33</xdr:row>
      <xdr:rowOff>20955</xdr:rowOff>
    </xdr:to>
    <xdr:sp macro="" textlink="Pivots!E10">
      <xdr:nvSpPr>
        <xdr:cNvPr id="21" name="TextBox 20">
          <a:extLst>
            <a:ext uri="{FF2B5EF4-FFF2-40B4-BE49-F238E27FC236}">
              <a16:creationId xmlns:a16="http://schemas.microsoft.com/office/drawing/2014/main" id="{1B70455A-8FF9-4D86-B703-015AF71C0338}"/>
            </a:ext>
          </a:extLst>
        </xdr:cNvPr>
        <xdr:cNvSpPr txBox="1"/>
      </xdr:nvSpPr>
      <xdr:spPr>
        <a:xfrm>
          <a:off x="525780" y="5781675"/>
          <a:ext cx="1127760" cy="21145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1E7B63-19B3-4F14-A177-EF3E515FA87C}" type="TxLink">
            <a:rPr lang="en-US" sz="1100" b="0" i="0" u="none" strike="noStrike">
              <a:solidFill>
                <a:schemeClr val="bg1"/>
              </a:solidFill>
              <a:latin typeface="Aptos Narrow"/>
              <a:ea typeface="+mn-ea"/>
              <a:cs typeface="+mn-cs"/>
            </a:rPr>
            <a:pPr marL="0" indent="0" algn="ctr"/>
            <a:t>51</a:t>
          </a:fld>
          <a:endParaRPr lang="en-IN" sz="1100" b="0" i="0" u="none" strike="noStrike">
            <a:solidFill>
              <a:schemeClr val="bg1"/>
            </a:solidFill>
            <a:latin typeface="Aptos Narrow"/>
            <a:ea typeface="+mn-ea"/>
            <a:cs typeface="+mn-cs"/>
          </a:endParaRPr>
        </a:p>
      </xdr:txBody>
    </xdr:sp>
    <xdr:clientData/>
  </xdr:twoCellAnchor>
  <xdr:twoCellAnchor editAs="oneCell">
    <xdr:from>
      <xdr:col>13</xdr:col>
      <xdr:colOff>594851</xdr:colOff>
      <xdr:row>19</xdr:row>
      <xdr:rowOff>159467</xdr:rowOff>
    </xdr:from>
    <xdr:to>
      <xdr:col>17</xdr:col>
      <xdr:colOff>440786</xdr:colOff>
      <xdr:row>27</xdr:row>
      <xdr:rowOff>159775</xdr:rowOff>
    </xdr:to>
    <mc:AlternateContent xmlns:mc="http://schemas.openxmlformats.org/markup-compatibility/2006">
      <mc:Choice xmlns:a14="http://schemas.microsoft.com/office/drawing/2010/main" Requires="a14">
        <xdr:graphicFrame macro="">
          <xdr:nvGraphicFramePr>
            <xdr:cNvPr id="22" name="Representative">
              <a:extLst>
                <a:ext uri="{FF2B5EF4-FFF2-40B4-BE49-F238E27FC236}">
                  <a16:creationId xmlns:a16="http://schemas.microsoft.com/office/drawing/2014/main" id="{4249158E-E750-4961-8666-CCC9A42CE0C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8041669" y="4073376"/>
              <a:ext cx="2293572" cy="17552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342902</xdr:colOff>
      <xdr:row>2</xdr:row>
      <xdr:rowOff>9526</xdr:rowOff>
    </xdr:from>
    <xdr:to>
      <xdr:col>17</xdr:col>
      <xdr:colOff>238125</xdr:colOff>
      <xdr:row>15</xdr:row>
      <xdr:rowOff>161925</xdr:rowOff>
    </xdr:to>
    <xdr:graphicFrame macro="">
      <xdr:nvGraphicFramePr>
        <xdr:cNvPr id="24" name="Chart 23">
          <a:extLst>
            <a:ext uri="{FF2B5EF4-FFF2-40B4-BE49-F238E27FC236}">
              <a16:creationId xmlns:a16="http://schemas.microsoft.com/office/drawing/2014/main" id="{03583FDC-2435-41F5-9075-54050F1A6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0</xdr:colOff>
      <xdr:row>1</xdr:row>
      <xdr:rowOff>114300</xdr:rowOff>
    </xdr:from>
    <xdr:to>
      <xdr:col>11</xdr:col>
      <xdr:colOff>304800</xdr:colOff>
      <xdr:row>16</xdr:row>
      <xdr:rowOff>142875</xdr:rowOff>
    </xdr:to>
    <xdr:graphicFrame macro="">
      <xdr:nvGraphicFramePr>
        <xdr:cNvPr id="23" name="Chart 22">
          <a:extLst>
            <a:ext uri="{FF2B5EF4-FFF2-40B4-BE49-F238E27FC236}">
              <a16:creationId xmlns:a16="http://schemas.microsoft.com/office/drawing/2014/main" id="{3C956A60-181D-47F4-9B19-0B290CB16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142875</xdr:colOff>
      <xdr:row>17</xdr:row>
      <xdr:rowOff>133350</xdr:rowOff>
    </xdr:from>
    <xdr:to>
      <xdr:col>13</xdr:col>
      <xdr:colOff>476251</xdr:colOff>
      <xdr:row>32</xdr:row>
      <xdr:rowOff>66675</xdr:rowOff>
    </xdr:to>
    <xdr:sp macro="" textlink="">
      <xdr:nvSpPr>
        <xdr:cNvPr id="27" name="Rectangle 26">
          <a:extLst>
            <a:ext uri="{FF2B5EF4-FFF2-40B4-BE49-F238E27FC236}">
              <a16:creationId xmlns:a16="http://schemas.microsoft.com/office/drawing/2014/main" id="{6D4A4E29-AE8C-2817-D2F3-1FE42B085BD0}"/>
            </a:ext>
          </a:extLst>
        </xdr:cNvPr>
        <xdr:cNvSpPr/>
      </xdr:nvSpPr>
      <xdr:spPr>
        <a:xfrm>
          <a:off x="2076450" y="3209925"/>
          <a:ext cx="5819776" cy="2647950"/>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133350</xdr:colOff>
      <xdr:row>17</xdr:row>
      <xdr:rowOff>123825</xdr:rowOff>
    </xdr:from>
    <xdr:to>
      <xdr:col>8</xdr:col>
      <xdr:colOff>495300</xdr:colOff>
      <xdr:row>40</xdr:row>
      <xdr:rowOff>58617</xdr:rowOff>
    </xdr:to>
    <xdr:graphicFrame macro="">
      <xdr:nvGraphicFramePr>
        <xdr:cNvPr id="25" name="Chart 24">
          <a:extLst>
            <a:ext uri="{FF2B5EF4-FFF2-40B4-BE49-F238E27FC236}">
              <a16:creationId xmlns:a16="http://schemas.microsoft.com/office/drawing/2014/main" id="{C8D24446-3CAC-4335-9B92-5BEB94A42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457200</xdr:colOff>
      <xdr:row>17</xdr:row>
      <xdr:rowOff>133350</xdr:rowOff>
    </xdr:from>
    <xdr:to>
      <xdr:col>13</xdr:col>
      <xdr:colOff>476250</xdr:colOff>
      <xdr:row>40</xdr:row>
      <xdr:rowOff>58616</xdr:rowOff>
    </xdr:to>
    <xdr:graphicFrame macro="">
      <xdr:nvGraphicFramePr>
        <xdr:cNvPr id="26" name="Chart 25">
          <a:extLst>
            <a:ext uri="{FF2B5EF4-FFF2-40B4-BE49-F238E27FC236}">
              <a16:creationId xmlns:a16="http://schemas.microsoft.com/office/drawing/2014/main" id="{87D674A4-FDE5-4163-AB8A-943A57787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514350</xdr:colOff>
      <xdr:row>2</xdr:row>
      <xdr:rowOff>0</xdr:rowOff>
    </xdr:from>
    <xdr:to>
      <xdr:col>24</xdr:col>
      <xdr:colOff>0</xdr:colOff>
      <xdr:row>20</xdr:row>
      <xdr:rowOff>0</xdr:rowOff>
    </xdr:to>
    <xdr:graphicFrame macro="">
      <xdr:nvGraphicFramePr>
        <xdr:cNvPr id="28" name="Chart 27">
          <a:extLst>
            <a:ext uri="{FF2B5EF4-FFF2-40B4-BE49-F238E27FC236}">
              <a16:creationId xmlns:a16="http://schemas.microsoft.com/office/drawing/2014/main" id="{750627CA-CFE5-44F4-AAFE-E230075C8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149225</xdr:colOff>
      <xdr:row>2</xdr:row>
      <xdr:rowOff>0</xdr:rowOff>
    </xdr:from>
    <xdr:to>
      <xdr:col>30</xdr:col>
      <xdr:colOff>158750</xdr:colOff>
      <xdr:row>19</xdr:row>
      <xdr:rowOff>123825</xdr:rowOff>
    </xdr:to>
    <xdr:graphicFrame macro="">
      <xdr:nvGraphicFramePr>
        <xdr:cNvPr id="29" name="Chart 28">
          <a:extLst>
            <a:ext uri="{FF2B5EF4-FFF2-40B4-BE49-F238E27FC236}">
              <a16:creationId xmlns:a16="http://schemas.microsoft.com/office/drawing/2014/main" id="{659BE4D4-F729-4EFD-8DBB-CDBB5D820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8.876110069446" backgroundQuery="1" createdVersion="8" refreshedVersion="8" minRefreshableVersion="3" recordCount="0" supportSubquery="1" supportAdvancedDrill="1" xr:uid="{DE5C446C-1498-4A62-A75F-60F00B161355}">
  <cacheSource type="external" connectionId="4"/>
  <cacheFields count="5">
    <cacheField name="[Measures].[Call Count]" caption="Call Count" numFmtId="0" hierarchy="31" level="32767"/>
    <cacheField name="[Measures].[total amount]" caption="total amount" numFmtId="0" hierarchy="32" level="32767"/>
    <cacheField name="[Measures].[total duration]" caption="total duration" numFmtId="0" hierarchy="33" level="32767"/>
    <cacheField name="[Measures].[avg rating]" caption="avg rating" numFmtId="0" hierarchy="34" level="32767"/>
    <cacheField name="[Measures].[5* calls]" caption="5* calls" numFmtId="0" hierarchy="35" level="32767"/>
  </cacheFields>
  <cacheHierarchies count="4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8.876111111109" backgroundQuery="1" createdVersion="8" refreshedVersion="8" minRefreshableVersion="3" recordCount="0" supportSubquery="1" supportAdvancedDrill="1" xr:uid="{9738E671-E2F7-4679-BD2D-EE733484CFDE}">
  <cacheSource type="external" connectionId="4"/>
  <cacheFields count="3">
    <cacheField name="[Measures].[Call Count]" caption="Call Count" numFmtId="0" hierarchy="31" level="32767"/>
    <cacheField name="[Measures].[total amount]" caption="total amount" numFmtId="0" hierarchy="32" level="32767"/>
    <cacheField name="[calls].[Representative].[Representative]" caption="Representative" numFmtId="0" hierarchy="3" level="1">
      <sharedItems count="5">
        <s v="R01"/>
        <s v="R02"/>
        <s v="R03"/>
        <s v="R04"/>
        <s v="R05"/>
      </sharedItems>
    </cacheField>
  </cacheFields>
  <cacheHierarchies count="4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8.95315335648" backgroundQuery="1" createdVersion="8" refreshedVersion="8" minRefreshableVersion="3" recordCount="0" supportSubquery="1" supportAdvancedDrill="1" xr:uid="{1F443F62-4957-407D-8CD5-E9ECC9A01C3F}">
  <cacheSource type="external" connectionId="4"/>
  <cacheFields count="3">
    <cacheField name="[customers].[City].[City]" caption="City" numFmtId="0" hierarchy="15" level="1">
      <sharedItems count="3">
        <s v="Cincinnati"/>
        <s v="Cleveland"/>
        <s v="Columbus"/>
      </sharedItems>
    </cacheField>
    <cacheField name="[customers].[Gender].[Gender]" caption="Gender" numFmtId="0" hierarchy="13" level="1">
      <sharedItems count="2">
        <s v="Female"/>
        <s v="Male"/>
      </sharedItems>
    </cacheField>
    <cacheField name="[Measures].[Call Count]" caption="Call Count" numFmtId="0" hierarchy="31" level="32767"/>
  </cacheFields>
  <cacheHierarchies count="4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8.966445370374" backgroundQuery="1" createdVersion="8" refreshedVersion="8" minRefreshableVersion="3" recordCount="0" supportSubquery="1" supportAdvancedDrill="1" xr:uid="{A6720F17-430F-4B88-942D-C1F1D372A3A8}">
  <cacheSource type="external" connectionId="4"/>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32" level="32767"/>
  </cacheFields>
  <cacheHierarchies count="4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9.008875347223" backgroundQuery="1" createdVersion="8" refreshedVersion="8" minRefreshableVersion="3" recordCount="0" supportSubquery="1" supportAdvancedDrill="1" xr:uid="{4E7E62DA-0044-40AB-9BEE-57ADB5030B10}">
  <cacheSource type="external" connectionId="4"/>
  <cacheFields count="6">
    <cacheField name="[Measures].[Call Count]" caption="Call Count" numFmtId="0" hierarchy="31" level="32767"/>
    <cacheField name="[Measures].[total amount]" caption="total amount" numFmtId="0" hierarchy="32" level="32767"/>
    <cacheField name="[Measures].[total duration]" caption="total duration" numFmtId="0" hierarchy="33" level="32767"/>
    <cacheField name="[Measures].[avg rating]" caption="avg rating" numFmtId="0" hierarchy="34" level="32767"/>
    <cacheField name="[Measures].[5* calls]" caption="5* calls" numFmtId="0" hierarchy="35" level="32767"/>
    <cacheField name="[calls].[Representative].[Representative]" caption="Representative" numFmtId="0" hierarchy="3" level="1">
      <sharedItems containsSemiMixedTypes="0" containsNonDate="0" containsString="0"/>
    </cacheField>
  </cacheFields>
  <cacheHierarchies count="4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9.008875925923" backgroundQuery="1" createdVersion="8" refreshedVersion="8" minRefreshableVersion="3" recordCount="0" supportSubquery="1" supportAdvancedDrill="1" xr:uid="{D00647B2-7723-4310-8149-0D2C517B551E}">
  <cacheSource type="external" connectionId="4"/>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31" level="32767"/>
    <cacheField name="[calls].[Representative].[Representative]" caption="Representative" numFmtId="0" hierarchy="3" level="1">
      <sharedItems containsSemiMixedTypes="0" containsNonDate="0" containsString="0"/>
    </cacheField>
    <cacheField name="Unsupported0" numFmtId="0" hierarchy="40" level="32767">
      <extLst>
        <ext xmlns:x14="http://schemas.microsoft.com/office/spreadsheetml/2009/9/main" uri="{63CAB8AC-B538-458d-9737-405883B0398D}">
          <x14:cacheField ignore="1"/>
        </ext>
      </extLst>
    </cacheField>
  </cacheFields>
  <cacheHierarchies count="4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y uniqueName="Unsupported0" caption="Call number" measure="1" count="0">
      <extLst>
        <ext xmlns:x14="http://schemas.microsoft.com/office/spreadsheetml/2009/9/main" uri="{8CF416AD-EC4C-4aba-99F5-12A058AE0983}">
          <x14:cacheHierarchy ignore="1"/>
        </ext>
      </extLst>
    </cacheHierarchy>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9.008876388885" backgroundQuery="1" createdVersion="8" refreshedVersion="8" minRefreshableVersion="3" recordCount="0" supportSubquery="1" supportAdvancedDrill="1" xr:uid="{E7F5BD0E-D93D-43B2-A0F3-B6C444AD9BFD}">
  <cacheSource type="external" connectionId="4"/>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31" level="32767"/>
    <cacheField name="[calls].[Representative].[Representative]" caption="Representative" numFmtId="0" hierarchy="3" level="1">
      <sharedItems containsSemiMixedTypes="0" containsNonDate="0" containsString="0"/>
    </cacheField>
  </cacheFields>
  <cacheHierarchies count="4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9.008876736109" backgroundQuery="1" createdVersion="8" refreshedVersion="8" minRefreshableVersion="3" recordCount="0" supportSubquery="1" supportAdvancedDrill="1" xr:uid="{18987E59-B114-4787-BBF2-79C8581BD648}">
  <cacheSource type="external" connectionId="4"/>
  <cacheFields count="1">
    <cacheField name="[calls].[Representative].[Representative]" caption="Representative" numFmtId="0" hierarchy="3" level="1">
      <sharedItems count="1">
        <s v="R05"/>
      </sharedItems>
    </cacheField>
  </cacheFields>
  <cacheHierarchies count="4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9.008877083332" backgroundQuery="1" createdVersion="8" refreshedVersion="8" minRefreshableVersion="3" recordCount="0" supportSubquery="1" supportAdvancedDrill="1" xr:uid="{57F53A68-29EE-4115-AC91-672ADFBB2C11}">
  <cacheSource type="external" connectionId="4"/>
  <cacheFields count="3">
    <cacheField name="[Measures].[Call Count]" caption="Call Count" numFmtId="0" hierarchy="31"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4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refreshedDate="45888.876103356481" backgroundQuery="1" createdVersion="3" refreshedVersion="8" minRefreshableVersion="3" recordCount="0" supportSubquery="1" supportAdvancedDrill="1" xr:uid="{B0D02ADC-E670-40D5-9924-435B728C938B}">
  <cacheSource type="external" connectionId="4">
    <extLst>
      <ext xmlns:x14="http://schemas.microsoft.com/office/spreadsheetml/2009/9/main" uri="{F057638F-6D5F-4e77-A914-E7F072B9BCA8}">
        <x14:sourceConnection name="ThisWorkbookDataModel"/>
      </ext>
    </extLst>
  </cacheSource>
  <cacheFields count="0"/>
  <cacheHierarchies count="4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Table_ExternalData_15].[calls[Date of Call (Month)]]]" caption="calls[Date of Call (Month)]" attribute="1" defaultMemberUniqueName="[Table_ExternalData_15].[calls[Date of Call (Month)]]].[All]" allUniqueName="[Table_ExternalData_15].[calls[Date of Call (Month)]]].[All]" dimensionUniqueName="[Table_ExternalData_15]" displayFolder="" count="0" memberValueDatatype="130" unbalanced="0"/>
    <cacheHierarchy uniqueName="[Table_ExternalData_15].[calls[Date of Call (Month Index)]]]" caption="calls[Date of Call (Month Index)]" attribute="1" defaultMemberUniqueName="[Table_ExternalData_15].[calls[Date of Call (Month Index)]]].[All]" allUniqueName="[Table_ExternalData_15].[calls[Date of Call (Month Index)]]].[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12379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C6056C-E540-4136-9948-B33E059F7965}" name="rep amts" cacheId="55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107:G126"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4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EE5244-1E44-4B18-990F-EC82857AE0B1}" name="rep satisfaction" cacheId="18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94:B9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2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157DA0-DB86-4F9D-A499-E005C168B1C8}" name="PivotTable3" cacheId="3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84:D89"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5">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7" format="6">
      <pivotArea type="data" outline="0" fieldPosition="0">
        <references count="3">
          <reference field="4294967294" count="1" selected="0">
            <x v="0"/>
          </reference>
          <reference field="0" count="1" selected="0">
            <x v="1"/>
          </reference>
          <reference field="1" count="1" selected="0">
            <x v="0"/>
          </reference>
        </references>
      </pivotArea>
    </chartFormat>
    <chartFormat chart="7" format="7">
      <pivotArea type="data" outline="0" fieldPosition="0">
        <references count="3">
          <reference field="4294967294" count="1" selected="0">
            <x v="0"/>
          </reference>
          <reference field="0" count="1" selected="0">
            <x v="2"/>
          </reference>
          <reference field="1" count="1" selected="0">
            <x v="0"/>
          </reference>
        </references>
      </pivotArea>
    </chartFormat>
    <chartFormat chart="7" format="8">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85EC94-A9C8-43CA-B344-49E336523BD0}" name="selected rep" cacheId="18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8:A7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4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D1D02A-E1C4-4A7E-9E8A-4DA69FF3A8A3}" name="weekday trend" cacheId="18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5">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0" count="1" selected="0">
            <x v="0"/>
          </reference>
        </references>
      </pivotArea>
    </chartFormat>
  </chartFormats>
  <pivotHierarchies count="40">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580EDA-28E3-4896-9F69-46A3C028E335}" name="monthly trend" cacheId="1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4:C37"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70280E-8568-428D-9C76-795DC43EF116}" name="rep pivot" cacheId="18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40">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B1813C-83C2-4DC1-B0B1-14AE601C736C}" name="summary pivot"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8"/>
    <dataField fld="2" subtotal="count" baseField="0" baseItem="0"/>
    <dataField fld="3" subtotal="count" baseField="0" baseItem="0"/>
    <dataField fld="4" subtotal="count" baseField="0" baseItem="0"/>
  </dataFields>
  <formats count="2">
    <format dxfId="20">
      <pivotArea outline="0" collapsedLevelsAreSubtotals="1" fieldPosition="0">
        <references count="1">
          <reference field="4294967294" count="1" selected="0">
            <x v="1"/>
          </reference>
        </references>
      </pivotArea>
    </format>
    <format dxfId="19">
      <pivotArea outline="0" fieldPosition="0">
        <references count="1">
          <reference field="4294967294" count="1">
            <x v="1"/>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861C15-81DA-4DBC-9A22-E901E6A9B8A9}" name="reps pivot"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C58"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fld="0" subtotal="count" baseField="0" baseItem="0"/>
    <dataField fld="1" subtotal="count" baseField="2" baseItem="0" numFmtId="172"/>
  </dataFields>
  <formats count="3">
    <format dxfId="21">
      <pivotArea outline="0" fieldPosition="0">
        <references count="1">
          <reference field="4294967294" count="1">
            <x v="1"/>
          </reference>
        </references>
      </pivotArea>
    </format>
    <format dxfId="4">
      <pivotArea collapsedLevelsAreSubtotals="1" fieldPosition="0">
        <references count="2">
          <reference field="4294967294" count="1" selected="0">
            <x v="1"/>
          </reference>
          <reference field="2" count="1">
            <x v="0"/>
          </reference>
        </references>
      </pivotArea>
    </format>
    <format dxfId="1">
      <pivotArea outline="0" collapsedLevelsAreSubtotals="1" fieldPosition="0">
        <references count="1">
          <reference field="4294967294" count="1" selected="0">
            <x v="1"/>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ExternalData_15]"/>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F17E9AE-FC67-43A3-9EA1-3C7F835AEA1C}"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CF38AAC-C742-46F1-9899-FAB38C5A8D91}"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A00D6226-6451-4853-AE75-299C6BFB3F3D}"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Business woman shrugging</v>
  </rv>
  <rv s="0">
    <v>1</v>
    <v>5</v>
    <v>A person in a skirt and a cardigan
Description automatically generated</v>
  </rv>
  <rv s="0">
    <v>2</v>
    <v>5</v>
    <v>A person in a suit and tie
Description automatically generated</v>
  </rv>
  <rv s="0">
    <v>3</v>
    <v>5</v>
    <v>Business woman raising hand</v>
  </rv>
  <rv s="0">
    <v>4</v>
    <v>5</v>
    <v>Young businessman writing on notebook</v>
  </rv>
  <rv s="0">
    <v>0</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30ACFCF3-50E2-40BF-91F3-FE4BBF6C8D43}" sourceName="[calls].[Representative]">
  <pivotTables>
    <pivotTable tabId="6" name="rep pivot"/>
    <pivotTable tabId="6" name="monthly trend"/>
    <pivotTable tabId="6" name="weekday trend"/>
    <pivotTable tabId="6" name="selected rep"/>
    <pivotTable tabId="6" name="rep satisfaction"/>
  </pivotTables>
  <data>
    <olap pivotCacheId="112123796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21A2834-E330-4103-9DDF-78F754749023}" cache="Slicer_Representative" caption="Representative" level="1" style="SlicerStyleDark6"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4812DD-78E6-4C2A-BCE4-9C584B37F282}" name="Table_ExternalData_1" displayName="Table_ExternalData_1" ref="A3:M86" tableType="queryTable" totalsRowShown="0">
  <autoFilter ref="A3:M86" xr:uid="{CF4812DD-78E6-4C2A-BCE4-9C584B37F282}"/>
  <tableColumns count="13">
    <tableColumn id="1" xr3:uid="{52B7E059-97E0-4DE5-8E6A-CCB932C369A7}" uniqueName="1" name="calls[Call number]" queryTableFieldId="1"/>
    <tableColumn id="2" xr3:uid="{2476FBD0-198A-4ABF-B36E-98A0C023E7F4}" uniqueName="2" name="calls[Customer ID]" queryTableFieldId="2"/>
    <tableColumn id="3" xr3:uid="{00237BE9-7A75-4800-9004-35CA4623D60C}" uniqueName="3" name="calls[Duration]" queryTableFieldId="3"/>
    <tableColumn id="4" xr3:uid="{B04A1B5A-1CA6-4B4E-B8CB-8AF113C98443}" uniqueName="4" name="calls[Representative]" queryTableFieldId="4"/>
    <tableColumn id="5" xr3:uid="{90D471CA-580A-4286-A5BB-8AFFB258BEBE}" uniqueName="5" name="calls[Date of Call]" queryTableFieldId="5" dataDxfId="23"/>
    <tableColumn id="6" xr3:uid="{3EE1968D-B9DF-4C3D-8641-AA08093B8CE3}" uniqueName="6" name="calls[Purchase Amount]" queryTableFieldId="6"/>
    <tableColumn id="7" xr3:uid="{74496907-080F-422D-A562-2C86AA33E154}" uniqueName="7" name="calls[Satisfaction Rating]" queryTableFieldId="7"/>
    <tableColumn id="8" xr3:uid="{53949BF3-A036-4332-ADA7-184C18C7E61C}" uniqueName="8" name="calls[FY]" queryTableFieldId="8"/>
    <tableColumn id="9" xr3:uid="{3D897969-4252-4A42-8A4E-F4D5B167F0C2}" uniqueName="9" name="calls[Day of week]" queryTableFieldId="9"/>
    <tableColumn id="10" xr3:uid="{E22B4F3C-3248-4DB8-8440-E389D6E87CAB}" uniqueName="10" name="calls[Duration Bucket]" queryTableFieldId="10"/>
    <tableColumn id="11" xr3:uid="{7762B6F8-406A-408A-8EEE-D2E5D20B8584}" uniqueName="11" name="calls[Rating rounded]" queryTableFieldId="11"/>
    <tableColumn id="12" xr3:uid="{B7030A70-B880-4BD7-BA3B-BC9CCE2E2323}" uniqueName="12" name="calls[Date of Call (Month)]" queryTableFieldId="12"/>
    <tableColumn id="13" xr3:uid="{2F77E733-8037-4C3D-80AE-93A4DB0E81D3}" uniqueName="13" name="calls[Date of Call (Month Index)]"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67BBA2-A235-4F12-8F6F-95098265CD5F}" name="Table_ExternalData_15" displayName="Table_ExternalData_15" ref="A3:M86" tableType="queryTable" totalsRowShown="0">
  <autoFilter ref="A3:M86" xr:uid="{E867BBA2-A235-4F12-8F6F-95098265CD5F}"/>
  <tableColumns count="13">
    <tableColumn id="1" xr3:uid="{61B7E784-0768-4FC7-899C-8D07B162E059}" uniqueName="1" name="calls[Call number]" queryTableFieldId="1"/>
    <tableColumn id="2" xr3:uid="{439CF118-A23E-480D-AB18-7DEE1A19697B}" uniqueName="2" name="calls[Customer ID]" queryTableFieldId="2"/>
    <tableColumn id="3" xr3:uid="{7567CBCE-5661-453B-8730-6F9D57C5D990}" uniqueName="3" name="calls[Duration]" queryTableFieldId="3"/>
    <tableColumn id="4" xr3:uid="{3B5C3474-50AF-4D62-931D-56617503CE2F}" uniqueName="4" name="calls[Representative]" queryTableFieldId="4"/>
    <tableColumn id="5" xr3:uid="{CFA49BB2-3ED7-4E3C-A0EB-4CD0550BAAD6}" uniqueName="5" name="calls[Date of Call]" queryTableFieldId="5" dataDxfId="22"/>
    <tableColumn id="6" xr3:uid="{6061568D-FF35-4112-9190-334A1342ACEE}" uniqueName="6" name="calls[Purchase Amount]" queryTableFieldId="6"/>
    <tableColumn id="7" xr3:uid="{AA29ACB7-B521-4601-BF30-BC4503E82342}" uniqueName="7" name="calls[Satisfaction Rating]" queryTableFieldId="7"/>
    <tableColumn id="8" xr3:uid="{F49AA23B-8E1D-4A9D-A1C9-9542B344644D}" uniqueName="8" name="calls[FY]" queryTableFieldId="8"/>
    <tableColumn id="9" xr3:uid="{16804F5E-3E0C-49C8-A279-A52FD5F76278}" uniqueName="9" name="calls[Day of week]" queryTableFieldId="9"/>
    <tableColumn id="10" xr3:uid="{FE225AB1-0CC6-4821-ACCC-81D4DE5441D8}" uniqueName="10" name="calls[Duration Bucket]" queryTableFieldId="10"/>
    <tableColumn id="11" xr3:uid="{029A40F3-75DB-4083-A097-A4064C0180B3}" uniqueName="11" name="calls[Rating rounded]" queryTableFieldId="11"/>
    <tableColumn id="12" xr3:uid="{42ECBDF5-CEA8-4B11-B659-6DF7E61A46E4}" uniqueName="12" name="calls[Date of Call (Month)]" queryTableFieldId="12"/>
    <tableColumn id="13" xr3:uid="{9A55C7C2-0909-4F1C-A891-EE82B3772912}" uniqueName="13" name="calls[Date of Call (Month Index)]"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8A834D9-7F21-46F1-9E42-B61DAB98ECA2}" name="Table_ExternalData_16" displayName="Table_ExternalData_16" ref="A3:M192" tableType="queryTable" totalsRowShown="0">
  <autoFilter ref="A3:M192" xr:uid="{48A834D9-7F21-46F1-9E42-B61DAB98ECA2}"/>
  <tableColumns count="13">
    <tableColumn id="1" xr3:uid="{8D90DDE0-D5B8-466A-8C1D-0D9E1250F07C}" uniqueName="1" name="calls[Call number]" queryTableFieldId="1"/>
    <tableColumn id="2" xr3:uid="{A3A35A92-981F-46CE-9B6E-0416F30F9038}" uniqueName="2" name="calls[Customer ID]" queryTableFieldId="2"/>
    <tableColumn id="3" xr3:uid="{2B8B399A-CE06-4734-A202-D5F66F0D2E34}" uniqueName="3" name="calls[Duration]" queryTableFieldId="3"/>
    <tableColumn id="4" xr3:uid="{EC6FA6E7-8CE7-4B9C-B236-C2D811452FB6}" uniqueName="4" name="calls[Representative]" queryTableFieldId="4"/>
    <tableColumn id="5" xr3:uid="{1E717F9B-B3F8-475B-B14A-EB8D030C0C27}" uniqueName="5" name="calls[Date of Call]" queryTableFieldId="5" dataDxfId="3"/>
    <tableColumn id="6" xr3:uid="{D395E6DB-148F-4DA2-83B0-07156294689A}" uniqueName="6" name="calls[Purchase Amount]" queryTableFieldId="6" dataDxfId="2" dataCellStyle="Currency"/>
    <tableColumn id="7" xr3:uid="{6EAFBE89-60B3-408F-990D-B982CD10F347}" uniqueName="7" name="calls[Satisfaction Rating]" queryTableFieldId="7"/>
    <tableColumn id="8" xr3:uid="{4C943659-73D5-4E9C-B3E5-A2934126619D}" uniqueName="8" name="calls[FY]" queryTableFieldId="8"/>
    <tableColumn id="9" xr3:uid="{F73375B0-0AFC-40D5-9E0E-FC0C9730276E}" uniqueName="9" name="calls[Day of week]" queryTableFieldId="9"/>
    <tableColumn id="10" xr3:uid="{88F1800C-D578-481E-A80B-04E21C7A75E9}" uniqueName="10" name="calls[Duration Bucket]" queryTableFieldId="10"/>
    <tableColumn id="11" xr3:uid="{BE219102-F660-4CFE-AC8B-DFBBE8C2EF73}" uniqueName="11" name="calls[Rating rounded]" queryTableFieldId="11"/>
    <tableColumn id="12" xr3:uid="{9542AB44-D24E-4852-B551-3A31D4B6FDFA}" uniqueName="12" name="calls[Date of Call (Month)]" queryTableFieldId="12"/>
    <tableColumn id="13" xr3:uid="{241D8F62-D79F-45C0-A009-60111EDEBE34}" uniqueName="13" name="calls[Date of Call (Month Index)]" queryTableField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8"/>
    <tableColumn id="5" xr3:uid="{5A35565E-8707-4DED-AD15-A0669D67B382}" name="Date of Call" dataDxfId="17"/>
    <tableColumn id="6" xr3:uid="{F2E4F158-B41F-47BC-8DF8-DFCADFEE4E40}" name="Purchase Amount"/>
    <tableColumn id="7" xr3:uid="{04B291B5-47BD-4F78-8FD8-D1551CCA6BD9}" name="Satisfaction Rating"/>
    <tableColumn id="8" xr3:uid="{6E4123C0-0B17-43B8-A142-A1E540CE974C}" name="FY" dataDxfId="16">
      <calculatedColumnFormula>IF(MONTH(calls[[#This Row],[Date of Call]])&lt;=6, YEAR(calls[[#This Row],[Date of Call]]), YEAR(calls[[#This Row],[Date of Call]])+1)</calculatedColumnFormula>
    </tableColumn>
    <tableColumn id="9" xr3:uid="{199FA271-5E9B-46CE-9BC6-2801F92CD17E}" name="Day of week" dataDxfId="15">
      <calculatedColumnFormula>TEXT(calls[[#This Row],[Date of Call]],"DDDD")</calculatedColumnFormula>
    </tableColumn>
    <tableColumn id="10" xr3:uid="{328CDB09-95B8-4D5E-9ED9-EF0D363735A1}" name="Duration Bucket" dataDxfId="1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3">
      <calculatedColumnFormula>ROUND(calls[[#This Row],[Satisfaction Rating]],0)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2" headerRowBorderDxfId="11" tableBorderDxfId="10" totalsRowBorderDxfId="9">
  <autoFilter ref="Q3:T18" xr:uid="{27158F51-A707-4171-8A04-81FB0AABCBA5}"/>
  <tableColumns count="4">
    <tableColumn id="1" xr3:uid="{02688061-6A8C-4E23-B7FF-D00CD8B58CAC}" name="Customer ID" dataDxfId="8"/>
    <tableColumn id="2" xr3:uid="{771678B6-DB44-426B-9874-B4E421A440D5}" name="Gender" dataDxfId="7"/>
    <tableColumn id="3" xr3:uid="{B0D41C62-587E-494D-B49A-603F2C05F8D3}" name="Age" dataDxfId="6"/>
    <tableColumn id="4" xr3:uid="{663F92D6-FE31-4D81-9E01-8D066DDC8A88}" name="City" dataDxfId="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F0EBB-2E78-4855-B230-12D58DC32E5D}">
  <dimension ref="A1:M86"/>
  <sheetViews>
    <sheetView workbookViewId="0"/>
  </sheetViews>
  <sheetFormatPr defaultRowHeight="14.4" x14ac:dyDescent="0.3"/>
  <cols>
    <col min="1" max="1" width="18.5546875" bestFit="1" customWidth="1"/>
    <col min="2" max="2" width="18.6640625" bestFit="1" customWidth="1"/>
    <col min="3" max="3" width="15.5546875" bestFit="1" customWidth="1"/>
    <col min="4" max="4" width="21.109375" bestFit="1" customWidth="1"/>
    <col min="5" max="5" width="17.88671875" bestFit="1" customWidth="1"/>
    <col min="6" max="6" width="23" bestFit="1" customWidth="1"/>
    <col min="7" max="7" width="24.21875" bestFit="1" customWidth="1"/>
    <col min="8" max="8" width="10.33203125" bestFit="1" customWidth="1"/>
    <col min="9" max="9" width="18.109375" bestFit="1" customWidth="1"/>
    <col min="10" max="10" width="21.77734375" bestFit="1" customWidth="1"/>
    <col min="11" max="11" width="21" bestFit="1" customWidth="1"/>
    <col min="12" max="12" width="24.88671875" bestFit="1" customWidth="1"/>
    <col min="13" max="13" width="29.88671875" bestFit="1" customWidth="1"/>
  </cols>
  <sheetData>
    <row r="1" spans="1:13" x14ac:dyDescent="0.3">
      <c r="A1" s="14" t="s">
        <v>1086</v>
      </c>
    </row>
    <row r="3" spans="1:13" x14ac:dyDescent="0.3">
      <c r="A3" t="s">
        <v>1062</v>
      </c>
      <c r="B3" t="s">
        <v>1063</v>
      </c>
      <c r="C3" t="s">
        <v>1064</v>
      </c>
      <c r="D3" t="s">
        <v>1065</v>
      </c>
      <c r="E3" t="s">
        <v>1066</v>
      </c>
      <c r="F3" t="s">
        <v>1067</v>
      </c>
      <c r="G3" t="s">
        <v>1068</v>
      </c>
      <c r="H3" t="s">
        <v>1069</v>
      </c>
      <c r="I3" t="s">
        <v>1070</v>
      </c>
      <c r="J3" t="s">
        <v>1071</v>
      </c>
      <c r="K3" t="s">
        <v>1072</v>
      </c>
      <c r="L3" t="s">
        <v>1073</v>
      </c>
      <c r="M3" t="s">
        <v>1074</v>
      </c>
    </row>
    <row r="4" spans="1:13" x14ac:dyDescent="0.3">
      <c r="A4" t="s">
        <v>462</v>
      </c>
      <c r="B4" t="s">
        <v>5</v>
      </c>
      <c r="C4">
        <v>60</v>
      </c>
      <c r="D4" t="s">
        <v>9</v>
      </c>
      <c r="E4" s="26">
        <v>45047</v>
      </c>
      <c r="F4">
        <v>41</v>
      </c>
      <c r="G4">
        <v>4.8</v>
      </c>
      <c r="H4">
        <v>2023</v>
      </c>
      <c r="I4" t="s">
        <v>1075</v>
      </c>
      <c r="J4" t="s">
        <v>1076</v>
      </c>
      <c r="K4">
        <v>5</v>
      </c>
      <c r="L4" t="s">
        <v>1053</v>
      </c>
      <c r="M4">
        <v>5</v>
      </c>
    </row>
    <row r="5" spans="1:13" x14ac:dyDescent="0.3">
      <c r="A5" t="s">
        <v>463</v>
      </c>
      <c r="B5" t="s">
        <v>14</v>
      </c>
      <c r="C5">
        <v>137</v>
      </c>
      <c r="D5" t="s">
        <v>11</v>
      </c>
      <c r="E5" s="26">
        <v>45047</v>
      </c>
      <c r="F5">
        <v>20</v>
      </c>
      <c r="G5">
        <v>4.2</v>
      </c>
      <c r="H5">
        <v>2023</v>
      </c>
      <c r="I5" t="s">
        <v>1075</v>
      </c>
      <c r="J5" t="s">
        <v>1077</v>
      </c>
      <c r="K5">
        <v>4</v>
      </c>
      <c r="L5" t="s">
        <v>1053</v>
      </c>
      <c r="M5">
        <v>5</v>
      </c>
    </row>
    <row r="6" spans="1:13" x14ac:dyDescent="0.3">
      <c r="A6" t="s">
        <v>464</v>
      </c>
      <c r="B6" t="s">
        <v>12</v>
      </c>
      <c r="C6">
        <v>112</v>
      </c>
      <c r="D6" t="s">
        <v>6</v>
      </c>
      <c r="E6" s="26">
        <v>45047</v>
      </c>
      <c r="F6">
        <v>84</v>
      </c>
      <c r="G6">
        <v>2.6</v>
      </c>
      <c r="H6">
        <v>2023</v>
      </c>
      <c r="I6" t="s">
        <v>1075</v>
      </c>
      <c r="J6" t="s">
        <v>1078</v>
      </c>
      <c r="K6">
        <v>3</v>
      </c>
      <c r="L6" t="s">
        <v>1053</v>
      </c>
      <c r="M6">
        <v>5</v>
      </c>
    </row>
    <row r="7" spans="1:13" x14ac:dyDescent="0.3">
      <c r="A7" t="s">
        <v>465</v>
      </c>
      <c r="B7" t="s">
        <v>24</v>
      </c>
      <c r="C7">
        <v>76</v>
      </c>
      <c r="D7" t="s">
        <v>10</v>
      </c>
      <c r="E7" s="26">
        <v>45047</v>
      </c>
      <c r="F7">
        <v>140</v>
      </c>
      <c r="G7">
        <v>3.7</v>
      </c>
      <c r="H7">
        <v>2023</v>
      </c>
      <c r="I7" t="s">
        <v>1075</v>
      </c>
      <c r="J7" t="s">
        <v>1078</v>
      </c>
      <c r="K7">
        <v>4</v>
      </c>
      <c r="L7" t="s">
        <v>1053</v>
      </c>
      <c r="M7">
        <v>5</v>
      </c>
    </row>
    <row r="8" spans="1:13" x14ac:dyDescent="0.3">
      <c r="A8" t="s">
        <v>466</v>
      </c>
      <c r="B8" t="s">
        <v>19</v>
      </c>
      <c r="C8">
        <v>73</v>
      </c>
      <c r="D8" t="s">
        <v>9</v>
      </c>
      <c r="E8" s="26">
        <v>45047</v>
      </c>
      <c r="F8">
        <v>66</v>
      </c>
      <c r="G8">
        <v>4.8</v>
      </c>
      <c r="H8">
        <v>2023</v>
      </c>
      <c r="I8" t="s">
        <v>1075</v>
      </c>
      <c r="J8" t="s">
        <v>1078</v>
      </c>
      <c r="K8">
        <v>5</v>
      </c>
      <c r="L8" t="s">
        <v>1053</v>
      </c>
      <c r="M8">
        <v>5</v>
      </c>
    </row>
    <row r="9" spans="1:13" x14ac:dyDescent="0.3">
      <c r="A9" t="s">
        <v>467</v>
      </c>
      <c r="B9" t="s">
        <v>18</v>
      </c>
      <c r="C9">
        <v>119</v>
      </c>
      <c r="D9" t="s">
        <v>11</v>
      </c>
      <c r="E9" s="26">
        <v>45047</v>
      </c>
      <c r="F9">
        <v>105</v>
      </c>
      <c r="G9">
        <v>4.7</v>
      </c>
      <c r="H9">
        <v>2023</v>
      </c>
      <c r="I9" t="s">
        <v>1075</v>
      </c>
      <c r="J9" t="s">
        <v>1078</v>
      </c>
      <c r="K9">
        <v>5</v>
      </c>
      <c r="L9" t="s">
        <v>1053</v>
      </c>
      <c r="M9">
        <v>5</v>
      </c>
    </row>
    <row r="10" spans="1:13" x14ac:dyDescent="0.3">
      <c r="A10" t="s">
        <v>468</v>
      </c>
      <c r="B10" t="s">
        <v>20</v>
      </c>
      <c r="C10">
        <v>135</v>
      </c>
      <c r="D10" t="s">
        <v>13</v>
      </c>
      <c r="E10" s="26">
        <v>45048</v>
      </c>
      <c r="F10">
        <v>104</v>
      </c>
      <c r="G10">
        <v>4.0999999999999996</v>
      </c>
      <c r="H10">
        <v>2023</v>
      </c>
      <c r="I10" t="s">
        <v>1079</v>
      </c>
      <c r="J10" t="s">
        <v>1077</v>
      </c>
      <c r="K10">
        <v>4</v>
      </c>
      <c r="L10" t="s">
        <v>1053</v>
      </c>
      <c r="M10">
        <v>5</v>
      </c>
    </row>
    <row r="11" spans="1:13" x14ac:dyDescent="0.3">
      <c r="A11" t="s">
        <v>469</v>
      </c>
      <c r="B11" t="s">
        <v>14</v>
      </c>
      <c r="C11">
        <v>41</v>
      </c>
      <c r="D11" t="s">
        <v>6</v>
      </c>
      <c r="E11" s="26">
        <v>45048</v>
      </c>
      <c r="F11">
        <v>123</v>
      </c>
      <c r="G11">
        <v>3.2</v>
      </c>
      <c r="H11">
        <v>2023</v>
      </c>
      <c r="I11" t="s">
        <v>1079</v>
      </c>
      <c r="J11" t="s">
        <v>1076</v>
      </c>
      <c r="K11">
        <v>3</v>
      </c>
      <c r="L11" t="s">
        <v>1053</v>
      </c>
      <c r="M11">
        <v>5</v>
      </c>
    </row>
    <row r="12" spans="1:13" x14ac:dyDescent="0.3">
      <c r="A12" t="s">
        <v>470</v>
      </c>
      <c r="B12" t="s">
        <v>23</v>
      </c>
      <c r="C12">
        <v>35</v>
      </c>
      <c r="D12" t="s">
        <v>13</v>
      </c>
      <c r="E12" s="26">
        <v>45049</v>
      </c>
      <c r="F12">
        <v>215</v>
      </c>
      <c r="G12">
        <v>4.3</v>
      </c>
      <c r="H12">
        <v>2023</v>
      </c>
      <c r="I12" t="s">
        <v>1080</v>
      </c>
      <c r="J12" t="s">
        <v>1076</v>
      </c>
      <c r="K12">
        <v>4</v>
      </c>
      <c r="L12" t="s">
        <v>1053</v>
      </c>
      <c r="M12">
        <v>5</v>
      </c>
    </row>
    <row r="13" spans="1:13" x14ac:dyDescent="0.3">
      <c r="A13" t="s">
        <v>471</v>
      </c>
      <c r="B13" t="s">
        <v>20</v>
      </c>
      <c r="C13">
        <v>96</v>
      </c>
      <c r="D13" t="s">
        <v>9</v>
      </c>
      <c r="E13" s="26">
        <v>45049</v>
      </c>
      <c r="F13">
        <v>46</v>
      </c>
      <c r="G13">
        <v>0.7</v>
      </c>
      <c r="H13">
        <v>2023</v>
      </c>
      <c r="I13" t="s">
        <v>1080</v>
      </c>
      <c r="J13" t="s">
        <v>1078</v>
      </c>
      <c r="K13">
        <v>1</v>
      </c>
      <c r="L13" t="s">
        <v>1053</v>
      </c>
      <c r="M13">
        <v>5</v>
      </c>
    </row>
    <row r="14" spans="1:13" x14ac:dyDescent="0.3">
      <c r="A14" t="s">
        <v>472</v>
      </c>
      <c r="B14" t="s">
        <v>22</v>
      </c>
      <c r="C14">
        <v>61</v>
      </c>
      <c r="D14" t="s">
        <v>6</v>
      </c>
      <c r="E14" s="26">
        <v>45049</v>
      </c>
      <c r="F14">
        <v>115</v>
      </c>
      <c r="G14">
        <v>3.7</v>
      </c>
      <c r="H14">
        <v>2023</v>
      </c>
      <c r="I14" t="s">
        <v>1080</v>
      </c>
      <c r="J14" t="s">
        <v>1078</v>
      </c>
      <c r="K14">
        <v>4</v>
      </c>
      <c r="L14" t="s">
        <v>1053</v>
      </c>
      <c r="M14">
        <v>5</v>
      </c>
    </row>
    <row r="15" spans="1:13" x14ac:dyDescent="0.3">
      <c r="A15" t="s">
        <v>473</v>
      </c>
      <c r="B15" t="s">
        <v>20</v>
      </c>
      <c r="C15">
        <v>91</v>
      </c>
      <c r="D15" t="s">
        <v>6</v>
      </c>
      <c r="E15" s="26">
        <v>45049</v>
      </c>
      <c r="F15">
        <v>124</v>
      </c>
      <c r="G15">
        <v>3.9</v>
      </c>
      <c r="H15">
        <v>2023</v>
      </c>
      <c r="I15" t="s">
        <v>1080</v>
      </c>
      <c r="J15" t="s">
        <v>1078</v>
      </c>
      <c r="K15">
        <v>4</v>
      </c>
      <c r="L15" t="s">
        <v>1053</v>
      </c>
      <c r="M15">
        <v>5</v>
      </c>
    </row>
    <row r="16" spans="1:13" x14ac:dyDescent="0.3">
      <c r="A16" t="s">
        <v>474</v>
      </c>
      <c r="B16" t="s">
        <v>17</v>
      </c>
      <c r="C16">
        <v>30</v>
      </c>
      <c r="D16" t="s">
        <v>6</v>
      </c>
      <c r="E16" s="26">
        <v>45050</v>
      </c>
      <c r="F16">
        <v>205</v>
      </c>
      <c r="G16">
        <v>4.5</v>
      </c>
      <c r="H16">
        <v>2023</v>
      </c>
      <c r="I16" t="s">
        <v>1081</v>
      </c>
      <c r="J16" t="s">
        <v>1082</v>
      </c>
      <c r="K16">
        <v>5</v>
      </c>
      <c r="L16" t="s">
        <v>1053</v>
      </c>
      <c r="M16">
        <v>5</v>
      </c>
    </row>
    <row r="17" spans="1:13" x14ac:dyDescent="0.3">
      <c r="A17" t="s">
        <v>475</v>
      </c>
      <c r="B17" t="s">
        <v>5</v>
      </c>
      <c r="C17">
        <v>111</v>
      </c>
      <c r="D17" t="s">
        <v>11</v>
      </c>
      <c r="E17" s="26">
        <v>45050</v>
      </c>
      <c r="F17">
        <v>90</v>
      </c>
      <c r="G17">
        <v>2.8</v>
      </c>
      <c r="H17">
        <v>2023</v>
      </c>
      <c r="I17" t="s">
        <v>1081</v>
      </c>
      <c r="J17" t="s">
        <v>1078</v>
      </c>
      <c r="K17">
        <v>3</v>
      </c>
      <c r="L17" t="s">
        <v>1053</v>
      </c>
      <c r="M17">
        <v>5</v>
      </c>
    </row>
    <row r="18" spans="1:13" x14ac:dyDescent="0.3">
      <c r="A18" t="s">
        <v>476</v>
      </c>
      <c r="B18" t="s">
        <v>22</v>
      </c>
      <c r="C18">
        <v>81</v>
      </c>
      <c r="D18" t="s">
        <v>9</v>
      </c>
      <c r="E18" s="26">
        <v>45050</v>
      </c>
      <c r="F18">
        <v>92</v>
      </c>
      <c r="G18">
        <v>4.9000000000000004</v>
      </c>
      <c r="H18">
        <v>2023</v>
      </c>
      <c r="I18" t="s">
        <v>1081</v>
      </c>
      <c r="J18" t="s">
        <v>1078</v>
      </c>
      <c r="K18">
        <v>5</v>
      </c>
      <c r="L18" t="s">
        <v>1053</v>
      </c>
      <c r="M18">
        <v>5</v>
      </c>
    </row>
    <row r="19" spans="1:13" x14ac:dyDescent="0.3">
      <c r="A19" t="s">
        <v>477</v>
      </c>
      <c r="B19" t="s">
        <v>24</v>
      </c>
      <c r="C19">
        <v>40</v>
      </c>
      <c r="D19" t="s">
        <v>13</v>
      </c>
      <c r="E19" s="26">
        <v>45052</v>
      </c>
      <c r="F19">
        <v>108</v>
      </c>
      <c r="G19">
        <v>4.2</v>
      </c>
      <c r="H19">
        <v>2023</v>
      </c>
      <c r="I19" t="s">
        <v>1083</v>
      </c>
      <c r="J19" t="s">
        <v>1076</v>
      </c>
      <c r="K19">
        <v>4</v>
      </c>
      <c r="L19" t="s">
        <v>1053</v>
      </c>
      <c r="M19">
        <v>5</v>
      </c>
    </row>
    <row r="20" spans="1:13" x14ac:dyDescent="0.3">
      <c r="A20" t="s">
        <v>478</v>
      </c>
      <c r="B20" t="s">
        <v>5</v>
      </c>
      <c r="C20">
        <v>143</v>
      </c>
      <c r="D20" t="s">
        <v>13</v>
      </c>
      <c r="E20" s="26">
        <v>45052</v>
      </c>
      <c r="F20">
        <v>54</v>
      </c>
      <c r="G20">
        <v>4.4000000000000004</v>
      </c>
      <c r="H20">
        <v>2023</v>
      </c>
      <c r="I20" t="s">
        <v>1083</v>
      </c>
      <c r="J20" t="s">
        <v>1077</v>
      </c>
      <c r="K20">
        <v>4</v>
      </c>
      <c r="L20" t="s">
        <v>1053</v>
      </c>
      <c r="M20">
        <v>5</v>
      </c>
    </row>
    <row r="21" spans="1:13" x14ac:dyDescent="0.3">
      <c r="A21" t="s">
        <v>479</v>
      </c>
      <c r="B21" t="s">
        <v>24</v>
      </c>
      <c r="C21">
        <v>70</v>
      </c>
      <c r="D21" t="s">
        <v>13</v>
      </c>
      <c r="E21" s="26">
        <v>45053</v>
      </c>
      <c r="F21">
        <v>44</v>
      </c>
      <c r="G21">
        <v>3.5</v>
      </c>
      <c r="H21">
        <v>2023</v>
      </c>
      <c r="I21" t="s">
        <v>1084</v>
      </c>
      <c r="J21" t="s">
        <v>1078</v>
      </c>
      <c r="K21">
        <v>4</v>
      </c>
      <c r="L21" t="s">
        <v>1053</v>
      </c>
      <c r="M21">
        <v>5</v>
      </c>
    </row>
    <row r="22" spans="1:13" x14ac:dyDescent="0.3">
      <c r="A22" t="s">
        <v>480</v>
      </c>
      <c r="B22" t="s">
        <v>19</v>
      </c>
      <c r="C22">
        <v>137</v>
      </c>
      <c r="D22" t="s">
        <v>13</v>
      </c>
      <c r="E22" s="26">
        <v>45053</v>
      </c>
      <c r="F22">
        <v>44</v>
      </c>
      <c r="G22">
        <v>4.7</v>
      </c>
      <c r="H22">
        <v>2023</v>
      </c>
      <c r="I22" t="s">
        <v>1084</v>
      </c>
      <c r="J22" t="s">
        <v>1077</v>
      </c>
      <c r="K22">
        <v>5</v>
      </c>
      <c r="L22" t="s">
        <v>1053</v>
      </c>
      <c r="M22">
        <v>5</v>
      </c>
    </row>
    <row r="23" spans="1:13" x14ac:dyDescent="0.3">
      <c r="A23" t="s">
        <v>481</v>
      </c>
      <c r="B23" t="s">
        <v>20</v>
      </c>
      <c r="C23">
        <v>52</v>
      </c>
      <c r="D23" t="s">
        <v>9</v>
      </c>
      <c r="E23" s="26">
        <v>45054</v>
      </c>
      <c r="F23">
        <v>37</v>
      </c>
      <c r="G23">
        <v>4.9000000000000004</v>
      </c>
      <c r="H23">
        <v>2023</v>
      </c>
      <c r="I23" t="s">
        <v>1075</v>
      </c>
      <c r="J23" t="s">
        <v>1076</v>
      </c>
      <c r="K23">
        <v>5</v>
      </c>
      <c r="L23" t="s">
        <v>1053</v>
      </c>
      <c r="M23">
        <v>5</v>
      </c>
    </row>
    <row r="24" spans="1:13" x14ac:dyDescent="0.3">
      <c r="A24" t="s">
        <v>482</v>
      </c>
      <c r="B24" t="s">
        <v>12</v>
      </c>
      <c r="C24">
        <v>31</v>
      </c>
      <c r="D24" t="s">
        <v>11</v>
      </c>
      <c r="E24" s="26">
        <v>45054</v>
      </c>
      <c r="F24">
        <v>180</v>
      </c>
      <c r="G24">
        <v>4.5</v>
      </c>
      <c r="H24">
        <v>2023</v>
      </c>
      <c r="I24" t="s">
        <v>1075</v>
      </c>
      <c r="J24" t="s">
        <v>1076</v>
      </c>
      <c r="K24">
        <v>5</v>
      </c>
      <c r="L24" t="s">
        <v>1053</v>
      </c>
      <c r="M24">
        <v>5</v>
      </c>
    </row>
    <row r="25" spans="1:13" x14ac:dyDescent="0.3">
      <c r="A25" t="s">
        <v>483</v>
      </c>
      <c r="B25" t="s">
        <v>20</v>
      </c>
      <c r="C25">
        <v>114</v>
      </c>
      <c r="D25" t="s">
        <v>6</v>
      </c>
      <c r="E25" s="26">
        <v>45054</v>
      </c>
      <c r="F25">
        <v>105</v>
      </c>
      <c r="G25">
        <v>4.9000000000000004</v>
      </c>
      <c r="H25">
        <v>2023</v>
      </c>
      <c r="I25" t="s">
        <v>1075</v>
      </c>
      <c r="J25" t="s">
        <v>1078</v>
      </c>
      <c r="K25">
        <v>5</v>
      </c>
      <c r="L25" t="s">
        <v>1053</v>
      </c>
      <c r="M25">
        <v>5</v>
      </c>
    </row>
    <row r="26" spans="1:13" x14ac:dyDescent="0.3">
      <c r="A26" t="s">
        <v>484</v>
      </c>
      <c r="B26" t="s">
        <v>19</v>
      </c>
      <c r="C26">
        <v>73</v>
      </c>
      <c r="D26" t="s">
        <v>10</v>
      </c>
      <c r="E26" s="26">
        <v>45054</v>
      </c>
      <c r="F26">
        <v>87</v>
      </c>
      <c r="G26">
        <v>3.6</v>
      </c>
      <c r="H26">
        <v>2023</v>
      </c>
      <c r="I26" t="s">
        <v>1075</v>
      </c>
      <c r="J26" t="s">
        <v>1078</v>
      </c>
      <c r="K26">
        <v>4</v>
      </c>
      <c r="L26" t="s">
        <v>1053</v>
      </c>
      <c r="M26">
        <v>5</v>
      </c>
    </row>
    <row r="27" spans="1:13" x14ac:dyDescent="0.3">
      <c r="A27" t="s">
        <v>485</v>
      </c>
      <c r="B27" t="s">
        <v>22</v>
      </c>
      <c r="C27">
        <v>25</v>
      </c>
      <c r="D27" t="s">
        <v>11</v>
      </c>
      <c r="E27" s="26">
        <v>45054</v>
      </c>
      <c r="F27">
        <v>52</v>
      </c>
      <c r="G27">
        <v>3.8</v>
      </c>
      <c r="H27">
        <v>2023</v>
      </c>
      <c r="I27" t="s">
        <v>1075</v>
      </c>
      <c r="J27" t="s">
        <v>1082</v>
      </c>
      <c r="K27">
        <v>4</v>
      </c>
      <c r="L27" t="s">
        <v>1053</v>
      </c>
      <c r="M27">
        <v>5</v>
      </c>
    </row>
    <row r="28" spans="1:13" x14ac:dyDescent="0.3">
      <c r="A28" t="s">
        <v>486</v>
      </c>
      <c r="B28" t="s">
        <v>8</v>
      </c>
      <c r="C28">
        <v>44</v>
      </c>
      <c r="D28" t="s">
        <v>6</v>
      </c>
      <c r="E28" s="26">
        <v>45054</v>
      </c>
      <c r="F28">
        <v>63</v>
      </c>
      <c r="G28">
        <v>3.5</v>
      </c>
      <c r="H28">
        <v>2023</v>
      </c>
      <c r="I28" t="s">
        <v>1075</v>
      </c>
      <c r="J28" t="s">
        <v>1076</v>
      </c>
      <c r="K28">
        <v>4</v>
      </c>
      <c r="L28" t="s">
        <v>1053</v>
      </c>
      <c r="M28">
        <v>5</v>
      </c>
    </row>
    <row r="29" spans="1:13" x14ac:dyDescent="0.3">
      <c r="A29" t="s">
        <v>487</v>
      </c>
      <c r="B29" t="s">
        <v>7</v>
      </c>
      <c r="C29">
        <v>34</v>
      </c>
      <c r="D29" t="s">
        <v>9</v>
      </c>
      <c r="E29" s="26">
        <v>45055</v>
      </c>
      <c r="F29">
        <v>195</v>
      </c>
      <c r="G29">
        <v>4.8</v>
      </c>
      <c r="H29">
        <v>2023</v>
      </c>
      <c r="I29" t="s">
        <v>1079</v>
      </c>
      <c r="J29" t="s">
        <v>1076</v>
      </c>
      <c r="K29">
        <v>5</v>
      </c>
      <c r="L29" t="s">
        <v>1053</v>
      </c>
      <c r="M29">
        <v>5</v>
      </c>
    </row>
    <row r="30" spans="1:13" x14ac:dyDescent="0.3">
      <c r="A30" t="s">
        <v>488</v>
      </c>
      <c r="B30" t="s">
        <v>5</v>
      </c>
      <c r="C30">
        <v>89</v>
      </c>
      <c r="D30" t="s">
        <v>13</v>
      </c>
      <c r="E30" s="26">
        <v>45056</v>
      </c>
      <c r="F30">
        <v>176</v>
      </c>
      <c r="G30">
        <v>4.5</v>
      </c>
      <c r="H30">
        <v>2023</v>
      </c>
      <c r="I30" t="s">
        <v>1080</v>
      </c>
      <c r="J30" t="s">
        <v>1078</v>
      </c>
      <c r="K30">
        <v>5</v>
      </c>
      <c r="L30" t="s">
        <v>1053</v>
      </c>
      <c r="M30">
        <v>5</v>
      </c>
    </row>
    <row r="31" spans="1:13" x14ac:dyDescent="0.3">
      <c r="A31" t="s">
        <v>489</v>
      </c>
      <c r="B31" t="s">
        <v>18</v>
      </c>
      <c r="C31">
        <v>54</v>
      </c>
      <c r="D31" t="s">
        <v>11</v>
      </c>
      <c r="E31" s="26">
        <v>45057</v>
      </c>
      <c r="F31">
        <v>31</v>
      </c>
      <c r="G31">
        <v>3.3</v>
      </c>
      <c r="H31">
        <v>2023</v>
      </c>
      <c r="I31" t="s">
        <v>1081</v>
      </c>
      <c r="J31" t="s">
        <v>1076</v>
      </c>
      <c r="K31">
        <v>3</v>
      </c>
      <c r="L31" t="s">
        <v>1053</v>
      </c>
      <c r="M31">
        <v>5</v>
      </c>
    </row>
    <row r="32" spans="1:13" x14ac:dyDescent="0.3">
      <c r="A32" t="s">
        <v>490</v>
      </c>
      <c r="B32" t="s">
        <v>23</v>
      </c>
      <c r="C32">
        <v>25</v>
      </c>
      <c r="D32" t="s">
        <v>11</v>
      </c>
      <c r="E32" s="26">
        <v>45058</v>
      </c>
      <c r="F32">
        <v>27</v>
      </c>
      <c r="G32">
        <v>3.2</v>
      </c>
      <c r="H32">
        <v>2023</v>
      </c>
      <c r="I32" t="s">
        <v>1085</v>
      </c>
      <c r="J32" t="s">
        <v>1082</v>
      </c>
      <c r="K32">
        <v>3</v>
      </c>
      <c r="L32" t="s">
        <v>1053</v>
      </c>
      <c r="M32">
        <v>5</v>
      </c>
    </row>
    <row r="33" spans="1:13" x14ac:dyDescent="0.3">
      <c r="A33" t="s">
        <v>491</v>
      </c>
      <c r="B33" t="s">
        <v>14</v>
      </c>
      <c r="C33">
        <v>91</v>
      </c>
      <c r="D33" t="s">
        <v>13</v>
      </c>
      <c r="E33" s="26">
        <v>45058</v>
      </c>
      <c r="F33">
        <v>76</v>
      </c>
      <c r="G33">
        <v>4.9000000000000004</v>
      </c>
      <c r="H33">
        <v>2023</v>
      </c>
      <c r="I33" t="s">
        <v>1085</v>
      </c>
      <c r="J33" t="s">
        <v>1078</v>
      </c>
      <c r="K33">
        <v>5</v>
      </c>
      <c r="L33" t="s">
        <v>1053</v>
      </c>
      <c r="M33">
        <v>5</v>
      </c>
    </row>
    <row r="34" spans="1:13" x14ac:dyDescent="0.3">
      <c r="A34" t="s">
        <v>492</v>
      </c>
      <c r="B34" t="s">
        <v>8</v>
      </c>
      <c r="C34">
        <v>144</v>
      </c>
      <c r="D34" t="s">
        <v>6</v>
      </c>
      <c r="E34" s="26">
        <v>45058</v>
      </c>
      <c r="F34">
        <v>62</v>
      </c>
      <c r="G34">
        <v>4.8</v>
      </c>
      <c r="H34">
        <v>2023</v>
      </c>
      <c r="I34" t="s">
        <v>1085</v>
      </c>
      <c r="J34" t="s">
        <v>1077</v>
      </c>
      <c r="K34">
        <v>5</v>
      </c>
      <c r="L34" t="s">
        <v>1053</v>
      </c>
      <c r="M34">
        <v>5</v>
      </c>
    </row>
    <row r="35" spans="1:13" x14ac:dyDescent="0.3">
      <c r="A35" t="s">
        <v>493</v>
      </c>
      <c r="B35" t="s">
        <v>14</v>
      </c>
      <c r="C35">
        <v>81</v>
      </c>
      <c r="D35" t="s">
        <v>9</v>
      </c>
      <c r="E35" s="26">
        <v>45060</v>
      </c>
      <c r="F35">
        <v>100</v>
      </c>
      <c r="G35">
        <v>1.3</v>
      </c>
      <c r="H35">
        <v>2023</v>
      </c>
      <c r="I35" t="s">
        <v>1084</v>
      </c>
      <c r="J35" t="s">
        <v>1078</v>
      </c>
      <c r="K35">
        <v>1</v>
      </c>
      <c r="L35" t="s">
        <v>1053</v>
      </c>
      <c r="M35">
        <v>5</v>
      </c>
    </row>
    <row r="36" spans="1:13" x14ac:dyDescent="0.3">
      <c r="A36" t="s">
        <v>494</v>
      </c>
      <c r="B36" t="s">
        <v>17</v>
      </c>
      <c r="C36">
        <v>92</v>
      </c>
      <c r="D36" t="s">
        <v>11</v>
      </c>
      <c r="E36" s="26">
        <v>45060</v>
      </c>
      <c r="F36">
        <v>44</v>
      </c>
      <c r="G36">
        <v>3.1</v>
      </c>
      <c r="H36">
        <v>2023</v>
      </c>
      <c r="I36" t="s">
        <v>1084</v>
      </c>
      <c r="J36" t="s">
        <v>1078</v>
      </c>
      <c r="K36">
        <v>3</v>
      </c>
      <c r="L36" t="s">
        <v>1053</v>
      </c>
      <c r="M36">
        <v>5</v>
      </c>
    </row>
    <row r="37" spans="1:13" x14ac:dyDescent="0.3">
      <c r="A37" t="s">
        <v>495</v>
      </c>
      <c r="B37" t="s">
        <v>23</v>
      </c>
      <c r="C37">
        <v>115</v>
      </c>
      <c r="D37" t="s">
        <v>13</v>
      </c>
      <c r="E37" s="26">
        <v>45060</v>
      </c>
      <c r="F37">
        <v>168</v>
      </c>
      <c r="G37">
        <v>3.4</v>
      </c>
      <c r="H37">
        <v>2023</v>
      </c>
      <c r="I37" t="s">
        <v>1084</v>
      </c>
      <c r="J37" t="s">
        <v>1078</v>
      </c>
      <c r="K37">
        <v>3</v>
      </c>
      <c r="L37" t="s">
        <v>1053</v>
      </c>
      <c r="M37">
        <v>5</v>
      </c>
    </row>
    <row r="38" spans="1:13" x14ac:dyDescent="0.3">
      <c r="A38" t="s">
        <v>496</v>
      </c>
      <c r="B38" t="s">
        <v>15</v>
      </c>
      <c r="C38">
        <v>56</v>
      </c>
      <c r="D38" t="s">
        <v>13</v>
      </c>
      <c r="E38" s="26">
        <v>45061</v>
      </c>
      <c r="F38">
        <v>200</v>
      </c>
      <c r="G38">
        <v>4.5999999999999996</v>
      </c>
      <c r="H38">
        <v>2023</v>
      </c>
      <c r="I38" t="s">
        <v>1075</v>
      </c>
      <c r="J38" t="s">
        <v>1076</v>
      </c>
      <c r="K38">
        <v>5</v>
      </c>
      <c r="L38" t="s">
        <v>1053</v>
      </c>
      <c r="M38">
        <v>5</v>
      </c>
    </row>
    <row r="39" spans="1:13" x14ac:dyDescent="0.3">
      <c r="A39" t="s">
        <v>497</v>
      </c>
      <c r="B39" t="s">
        <v>12</v>
      </c>
      <c r="C39">
        <v>154</v>
      </c>
      <c r="D39" t="s">
        <v>11</v>
      </c>
      <c r="E39" s="26">
        <v>45061</v>
      </c>
      <c r="F39">
        <v>84</v>
      </c>
      <c r="G39">
        <v>4.3</v>
      </c>
      <c r="H39">
        <v>2023</v>
      </c>
      <c r="I39" t="s">
        <v>1075</v>
      </c>
      <c r="J39" t="s">
        <v>1077</v>
      </c>
      <c r="K39">
        <v>4</v>
      </c>
      <c r="L39" t="s">
        <v>1053</v>
      </c>
      <c r="M39">
        <v>5</v>
      </c>
    </row>
    <row r="40" spans="1:13" x14ac:dyDescent="0.3">
      <c r="A40" t="s">
        <v>498</v>
      </c>
      <c r="B40" t="s">
        <v>5</v>
      </c>
      <c r="C40">
        <v>51</v>
      </c>
      <c r="D40" t="s">
        <v>13</v>
      </c>
      <c r="E40" s="26">
        <v>45062</v>
      </c>
      <c r="F40">
        <v>117</v>
      </c>
      <c r="G40">
        <v>2.7</v>
      </c>
      <c r="H40">
        <v>2023</v>
      </c>
      <c r="I40" t="s">
        <v>1079</v>
      </c>
      <c r="J40" t="s">
        <v>1076</v>
      </c>
      <c r="K40">
        <v>3</v>
      </c>
      <c r="L40" t="s">
        <v>1053</v>
      </c>
      <c r="M40">
        <v>5</v>
      </c>
    </row>
    <row r="41" spans="1:13" x14ac:dyDescent="0.3">
      <c r="A41" t="s">
        <v>499</v>
      </c>
      <c r="B41" t="s">
        <v>7</v>
      </c>
      <c r="C41">
        <v>21</v>
      </c>
      <c r="D41" t="s">
        <v>9</v>
      </c>
      <c r="E41" s="26">
        <v>45062</v>
      </c>
      <c r="F41">
        <v>63</v>
      </c>
      <c r="G41">
        <v>4.2</v>
      </c>
      <c r="H41">
        <v>2023</v>
      </c>
      <c r="I41" t="s">
        <v>1079</v>
      </c>
      <c r="J41" t="s">
        <v>1082</v>
      </c>
      <c r="K41">
        <v>4</v>
      </c>
      <c r="L41" t="s">
        <v>1053</v>
      </c>
      <c r="M41">
        <v>5</v>
      </c>
    </row>
    <row r="42" spans="1:13" x14ac:dyDescent="0.3">
      <c r="A42" t="s">
        <v>500</v>
      </c>
      <c r="B42" t="s">
        <v>23</v>
      </c>
      <c r="C42">
        <v>80</v>
      </c>
      <c r="D42" t="s">
        <v>13</v>
      </c>
      <c r="E42" s="26">
        <v>45063</v>
      </c>
      <c r="F42">
        <v>145</v>
      </c>
      <c r="G42">
        <v>4.9000000000000004</v>
      </c>
      <c r="H42">
        <v>2023</v>
      </c>
      <c r="I42" t="s">
        <v>1080</v>
      </c>
      <c r="J42" t="s">
        <v>1078</v>
      </c>
      <c r="K42">
        <v>5</v>
      </c>
      <c r="L42" t="s">
        <v>1053</v>
      </c>
      <c r="M42">
        <v>5</v>
      </c>
    </row>
    <row r="43" spans="1:13" x14ac:dyDescent="0.3">
      <c r="A43" t="s">
        <v>501</v>
      </c>
      <c r="B43" t="s">
        <v>5</v>
      </c>
      <c r="C43">
        <v>139</v>
      </c>
      <c r="D43" t="s">
        <v>11</v>
      </c>
      <c r="E43" s="26">
        <v>45063</v>
      </c>
      <c r="F43">
        <v>220</v>
      </c>
      <c r="G43">
        <v>3.2</v>
      </c>
      <c r="H43">
        <v>2023</v>
      </c>
      <c r="I43" t="s">
        <v>1080</v>
      </c>
      <c r="J43" t="s">
        <v>1077</v>
      </c>
      <c r="K43">
        <v>3</v>
      </c>
      <c r="L43" t="s">
        <v>1053</v>
      </c>
      <c r="M43">
        <v>5</v>
      </c>
    </row>
    <row r="44" spans="1:13" x14ac:dyDescent="0.3">
      <c r="A44" t="s">
        <v>502</v>
      </c>
      <c r="B44" t="s">
        <v>24</v>
      </c>
      <c r="C44">
        <v>50</v>
      </c>
      <c r="D44" t="s">
        <v>9</v>
      </c>
      <c r="E44" s="26">
        <v>45063</v>
      </c>
      <c r="F44">
        <v>26</v>
      </c>
      <c r="G44">
        <v>4.7</v>
      </c>
      <c r="H44">
        <v>2023</v>
      </c>
      <c r="I44" t="s">
        <v>1080</v>
      </c>
      <c r="J44" t="s">
        <v>1076</v>
      </c>
      <c r="K44">
        <v>5</v>
      </c>
      <c r="L44" t="s">
        <v>1053</v>
      </c>
      <c r="M44">
        <v>5</v>
      </c>
    </row>
    <row r="45" spans="1:13" x14ac:dyDescent="0.3">
      <c r="A45" t="s">
        <v>503</v>
      </c>
      <c r="B45" t="s">
        <v>23</v>
      </c>
      <c r="C45">
        <v>88</v>
      </c>
      <c r="D45" t="s">
        <v>13</v>
      </c>
      <c r="E45" s="26">
        <v>45063</v>
      </c>
      <c r="F45">
        <v>78</v>
      </c>
      <c r="G45">
        <v>4.3</v>
      </c>
      <c r="H45">
        <v>2023</v>
      </c>
      <c r="I45" t="s">
        <v>1080</v>
      </c>
      <c r="J45" t="s">
        <v>1078</v>
      </c>
      <c r="K45">
        <v>4</v>
      </c>
      <c r="L45" t="s">
        <v>1053</v>
      </c>
      <c r="M45">
        <v>5</v>
      </c>
    </row>
    <row r="46" spans="1:13" x14ac:dyDescent="0.3">
      <c r="A46" t="s">
        <v>504</v>
      </c>
      <c r="B46" t="s">
        <v>18</v>
      </c>
      <c r="C46">
        <v>19</v>
      </c>
      <c r="D46" t="s">
        <v>6</v>
      </c>
      <c r="E46" s="26">
        <v>45064</v>
      </c>
      <c r="F46">
        <v>132</v>
      </c>
      <c r="G46">
        <v>4.3</v>
      </c>
      <c r="H46">
        <v>2023</v>
      </c>
      <c r="I46" t="s">
        <v>1081</v>
      </c>
      <c r="J46" t="s">
        <v>1082</v>
      </c>
      <c r="K46">
        <v>4</v>
      </c>
      <c r="L46" t="s">
        <v>1053</v>
      </c>
      <c r="M46">
        <v>5</v>
      </c>
    </row>
    <row r="47" spans="1:13" x14ac:dyDescent="0.3">
      <c r="A47" t="s">
        <v>505</v>
      </c>
      <c r="B47" t="s">
        <v>22</v>
      </c>
      <c r="C47">
        <v>104</v>
      </c>
      <c r="D47" t="s">
        <v>6</v>
      </c>
      <c r="E47" s="26">
        <v>45065</v>
      </c>
      <c r="F47">
        <v>68</v>
      </c>
      <c r="G47">
        <v>3.7</v>
      </c>
      <c r="H47">
        <v>2023</v>
      </c>
      <c r="I47" t="s">
        <v>1085</v>
      </c>
      <c r="J47" t="s">
        <v>1078</v>
      </c>
      <c r="K47">
        <v>4</v>
      </c>
      <c r="L47" t="s">
        <v>1053</v>
      </c>
      <c r="M47">
        <v>5</v>
      </c>
    </row>
    <row r="48" spans="1:13" x14ac:dyDescent="0.3">
      <c r="A48" t="s">
        <v>506</v>
      </c>
      <c r="B48" t="s">
        <v>12</v>
      </c>
      <c r="C48">
        <v>67</v>
      </c>
      <c r="D48" t="s">
        <v>11</v>
      </c>
      <c r="E48" s="26">
        <v>45067</v>
      </c>
      <c r="F48">
        <v>129</v>
      </c>
      <c r="G48">
        <v>4.7</v>
      </c>
      <c r="H48">
        <v>2023</v>
      </c>
      <c r="I48" t="s">
        <v>1084</v>
      </c>
      <c r="J48" t="s">
        <v>1078</v>
      </c>
      <c r="K48">
        <v>5</v>
      </c>
      <c r="L48" t="s">
        <v>1053</v>
      </c>
      <c r="M48">
        <v>5</v>
      </c>
    </row>
    <row r="49" spans="1:13" x14ac:dyDescent="0.3">
      <c r="A49" t="s">
        <v>507</v>
      </c>
      <c r="B49" t="s">
        <v>16</v>
      </c>
      <c r="C49">
        <v>107</v>
      </c>
      <c r="D49" t="s">
        <v>6</v>
      </c>
      <c r="E49" s="26">
        <v>45067</v>
      </c>
      <c r="F49">
        <v>115</v>
      </c>
      <c r="G49">
        <v>4.9000000000000004</v>
      </c>
      <c r="H49">
        <v>2023</v>
      </c>
      <c r="I49" t="s">
        <v>1084</v>
      </c>
      <c r="J49" t="s">
        <v>1078</v>
      </c>
      <c r="K49">
        <v>5</v>
      </c>
      <c r="L49" t="s">
        <v>1053</v>
      </c>
      <c r="M49">
        <v>5</v>
      </c>
    </row>
    <row r="50" spans="1:13" x14ac:dyDescent="0.3">
      <c r="A50" t="s">
        <v>508</v>
      </c>
      <c r="B50" t="s">
        <v>16</v>
      </c>
      <c r="C50">
        <v>93</v>
      </c>
      <c r="D50" t="s">
        <v>6</v>
      </c>
      <c r="E50" s="26">
        <v>45067</v>
      </c>
      <c r="F50">
        <v>128</v>
      </c>
      <c r="G50">
        <v>3.9</v>
      </c>
      <c r="H50">
        <v>2023</v>
      </c>
      <c r="I50" t="s">
        <v>1084</v>
      </c>
      <c r="J50" t="s">
        <v>1078</v>
      </c>
      <c r="K50">
        <v>4</v>
      </c>
      <c r="L50" t="s">
        <v>1053</v>
      </c>
      <c r="M50">
        <v>5</v>
      </c>
    </row>
    <row r="51" spans="1:13" x14ac:dyDescent="0.3">
      <c r="A51" t="s">
        <v>509</v>
      </c>
      <c r="B51" t="s">
        <v>16</v>
      </c>
      <c r="C51">
        <v>117</v>
      </c>
      <c r="D51" t="s">
        <v>11</v>
      </c>
      <c r="E51" s="26">
        <v>45067</v>
      </c>
      <c r="F51">
        <v>90</v>
      </c>
      <c r="G51">
        <v>4.5</v>
      </c>
      <c r="H51">
        <v>2023</v>
      </c>
      <c r="I51" t="s">
        <v>1084</v>
      </c>
      <c r="J51" t="s">
        <v>1078</v>
      </c>
      <c r="K51">
        <v>5</v>
      </c>
      <c r="L51" t="s">
        <v>1053</v>
      </c>
      <c r="M51">
        <v>5</v>
      </c>
    </row>
    <row r="52" spans="1:13" x14ac:dyDescent="0.3">
      <c r="A52" t="s">
        <v>510</v>
      </c>
      <c r="B52" t="s">
        <v>24</v>
      </c>
      <c r="C52">
        <v>76</v>
      </c>
      <c r="D52" t="s">
        <v>13</v>
      </c>
      <c r="E52" s="26">
        <v>45068</v>
      </c>
      <c r="F52">
        <v>39</v>
      </c>
      <c r="G52">
        <v>4.5999999999999996</v>
      </c>
      <c r="H52">
        <v>2023</v>
      </c>
      <c r="I52" t="s">
        <v>1075</v>
      </c>
      <c r="J52" t="s">
        <v>1078</v>
      </c>
      <c r="K52">
        <v>5</v>
      </c>
      <c r="L52" t="s">
        <v>1053</v>
      </c>
      <c r="M52">
        <v>5</v>
      </c>
    </row>
    <row r="53" spans="1:13" x14ac:dyDescent="0.3">
      <c r="A53" t="s">
        <v>511</v>
      </c>
      <c r="B53" t="s">
        <v>18</v>
      </c>
      <c r="C53">
        <v>64</v>
      </c>
      <c r="D53" t="s">
        <v>6</v>
      </c>
      <c r="E53" s="26">
        <v>45068</v>
      </c>
      <c r="F53">
        <v>132</v>
      </c>
      <c r="G53">
        <v>3.3</v>
      </c>
      <c r="H53">
        <v>2023</v>
      </c>
      <c r="I53" t="s">
        <v>1075</v>
      </c>
      <c r="J53" t="s">
        <v>1078</v>
      </c>
      <c r="K53">
        <v>3</v>
      </c>
      <c r="L53" t="s">
        <v>1053</v>
      </c>
      <c r="M53">
        <v>5</v>
      </c>
    </row>
    <row r="54" spans="1:13" x14ac:dyDescent="0.3">
      <c r="A54" t="s">
        <v>512</v>
      </c>
      <c r="B54" t="s">
        <v>8</v>
      </c>
      <c r="C54">
        <v>33</v>
      </c>
      <c r="D54" t="s">
        <v>6</v>
      </c>
      <c r="E54" s="26">
        <v>45068</v>
      </c>
      <c r="F54">
        <v>170</v>
      </c>
      <c r="G54">
        <v>3.8</v>
      </c>
      <c r="H54">
        <v>2023</v>
      </c>
      <c r="I54" t="s">
        <v>1075</v>
      </c>
      <c r="J54" t="s">
        <v>1076</v>
      </c>
      <c r="K54">
        <v>4</v>
      </c>
      <c r="L54" t="s">
        <v>1053</v>
      </c>
      <c r="M54">
        <v>5</v>
      </c>
    </row>
    <row r="55" spans="1:13" x14ac:dyDescent="0.3">
      <c r="A55" t="s">
        <v>513</v>
      </c>
      <c r="B55" t="s">
        <v>16</v>
      </c>
      <c r="C55">
        <v>115</v>
      </c>
      <c r="D55" t="s">
        <v>11</v>
      </c>
      <c r="E55" s="26">
        <v>45068</v>
      </c>
      <c r="F55">
        <v>42</v>
      </c>
      <c r="G55">
        <v>4.7</v>
      </c>
      <c r="H55">
        <v>2023</v>
      </c>
      <c r="I55" t="s">
        <v>1075</v>
      </c>
      <c r="J55" t="s">
        <v>1078</v>
      </c>
      <c r="K55">
        <v>5</v>
      </c>
      <c r="L55" t="s">
        <v>1053</v>
      </c>
      <c r="M55">
        <v>5</v>
      </c>
    </row>
    <row r="56" spans="1:13" x14ac:dyDescent="0.3">
      <c r="A56" t="s">
        <v>514</v>
      </c>
      <c r="B56" t="s">
        <v>21</v>
      </c>
      <c r="C56">
        <v>155</v>
      </c>
      <c r="D56" t="s">
        <v>13</v>
      </c>
      <c r="E56" s="26">
        <v>45069</v>
      </c>
      <c r="F56">
        <v>37</v>
      </c>
      <c r="G56">
        <v>4</v>
      </c>
      <c r="H56">
        <v>2023</v>
      </c>
      <c r="I56" t="s">
        <v>1079</v>
      </c>
      <c r="J56" t="s">
        <v>1077</v>
      </c>
      <c r="K56">
        <v>4</v>
      </c>
      <c r="L56" t="s">
        <v>1053</v>
      </c>
      <c r="M56">
        <v>5</v>
      </c>
    </row>
    <row r="57" spans="1:13" x14ac:dyDescent="0.3">
      <c r="A57" t="s">
        <v>515</v>
      </c>
      <c r="B57" t="s">
        <v>12</v>
      </c>
      <c r="C57">
        <v>117</v>
      </c>
      <c r="D57" t="s">
        <v>13</v>
      </c>
      <c r="E57" s="26">
        <v>45069</v>
      </c>
      <c r="F57">
        <v>88</v>
      </c>
      <c r="G57">
        <v>4.7</v>
      </c>
      <c r="H57">
        <v>2023</v>
      </c>
      <c r="I57" t="s">
        <v>1079</v>
      </c>
      <c r="J57" t="s">
        <v>1078</v>
      </c>
      <c r="K57">
        <v>5</v>
      </c>
      <c r="L57" t="s">
        <v>1053</v>
      </c>
      <c r="M57">
        <v>5</v>
      </c>
    </row>
    <row r="58" spans="1:13" x14ac:dyDescent="0.3">
      <c r="A58" t="s">
        <v>516</v>
      </c>
      <c r="B58" t="s">
        <v>5</v>
      </c>
      <c r="C58">
        <v>63</v>
      </c>
      <c r="D58" t="s">
        <v>13</v>
      </c>
      <c r="E58" s="26">
        <v>45069</v>
      </c>
      <c r="F58">
        <v>80</v>
      </c>
      <c r="G58">
        <v>2.5</v>
      </c>
      <c r="H58">
        <v>2023</v>
      </c>
      <c r="I58" t="s">
        <v>1079</v>
      </c>
      <c r="J58" t="s">
        <v>1078</v>
      </c>
      <c r="K58">
        <v>3</v>
      </c>
      <c r="L58" t="s">
        <v>1053</v>
      </c>
      <c r="M58">
        <v>5</v>
      </c>
    </row>
    <row r="59" spans="1:13" x14ac:dyDescent="0.3">
      <c r="A59" t="s">
        <v>517</v>
      </c>
      <c r="B59" t="s">
        <v>18</v>
      </c>
      <c r="C59">
        <v>59</v>
      </c>
      <c r="D59" t="s">
        <v>10</v>
      </c>
      <c r="E59" s="26">
        <v>45070</v>
      </c>
      <c r="F59">
        <v>123</v>
      </c>
      <c r="G59">
        <v>3.6</v>
      </c>
      <c r="H59">
        <v>2023</v>
      </c>
      <c r="I59" t="s">
        <v>1080</v>
      </c>
      <c r="J59" t="s">
        <v>1076</v>
      </c>
      <c r="K59">
        <v>4</v>
      </c>
      <c r="L59" t="s">
        <v>1053</v>
      </c>
      <c r="M59">
        <v>5</v>
      </c>
    </row>
    <row r="60" spans="1:13" x14ac:dyDescent="0.3">
      <c r="A60" t="s">
        <v>518</v>
      </c>
      <c r="B60" t="s">
        <v>7</v>
      </c>
      <c r="C60">
        <v>133</v>
      </c>
      <c r="D60" t="s">
        <v>6</v>
      </c>
      <c r="E60" s="26">
        <v>45070</v>
      </c>
      <c r="F60">
        <v>31</v>
      </c>
      <c r="G60">
        <v>3.7</v>
      </c>
      <c r="H60">
        <v>2023</v>
      </c>
      <c r="I60" t="s">
        <v>1080</v>
      </c>
      <c r="J60" t="s">
        <v>1077</v>
      </c>
      <c r="K60">
        <v>4</v>
      </c>
      <c r="L60" t="s">
        <v>1053</v>
      </c>
      <c r="M60">
        <v>5</v>
      </c>
    </row>
    <row r="61" spans="1:13" x14ac:dyDescent="0.3">
      <c r="A61" t="s">
        <v>519</v>
      </c>
      <c r="B61" t="s">
        <v>17</v>
      </c>
      <c r="C61">
        <v>101</v>
      </c>
      <c r="D61" t="s">
        <v>9</v>
      </c>
      <c r="E61" s="26">
        <v>45070</v>
      </c>
      <c r="F61">
        <v>205</v>
      </c>
      <c r="G61">
        <v>3.9</v>
      </c>
      <c r="H61">
        <v>2023</v>
      </c>
      <c r="I61" t="s">
        <v>1080</v>
      </c>
      <c r="J61" t="s">
        <v>1078</v>
      </c>
      <c r="K61">
        <v>4</v>
      </c>
      <c r="L61" t="s">
        <v>1053</v>
      </c>
      <c r="M61">
        <v>5</v>
      </c>
    </row>
    <row r="62" spans="1:13" x14ac:dyDescent="0.3">
      <c r="A62" t="s">
        <v>520</v>
      </c>
      <c r="B62" t="s">
        <v>14</v>
      </c>
      <c r="C62">
        <v>151</v>
      </c>
      <c r="D62" t="s">
        <v>13</v>
      </c>
      <c r="E62" s="26">
        <v>45071</v>
      </c>
      <c r="F62">
        <v>123</v>
      </c>
      <c r="G62">
        <v>3.7</v>
      </c>
      <c r="H62">
        <v>2023</v>
      </c>
      <c r="I62" t="s">
        <v>1081</v>
      </c>
      <c r="J62" t="s">
        <v>1077</v>
      </c>
      <c r="K62">
        <v>4</v>
      </c>
      <c r="L62" t="s">
        <v>1053</v>
      </c>
      <c r="M62">
        <v>5</v>
      </c>
    </row>
    <row r="63" spans="1:13" x14ac:dyDescent="0.3">
      <c r="A63" t="s">
        <v>521</v>
      </c>
      <c r="B63" t="s">
        <v>8</v>
      </c>
      <c r="C63">
        <v>146</v>
      </c>
      <c r="D63" t="s">
        <v>6</v>
      </c>
      <c r="E63" s="26">
        <v>45071</v>
      </c>
      <c r="F63">
        <v>123</v>
      </c>
      <c r="G63">
        <v>4.3</v>
      </c>
      <c r="H63">
        <v>2023</v>
      </c>
      <c r="I63" t="s">
        <v>1081</v>
      </c>
      <c r="J63" t="s">
        <v>1077</v>
      </c>
      <c r="K63">
        <v>4</v>
      </c>
      <c r="L63" t="s">
        <v>1053</v>
      </c>
      <c r="M63">
        <v>5</v>
      </c>
    </row>
    <row r="64" spans="1:13" x14ac:dyDescent="0.3">
      <c r="A64" t="s">
        <v>522</v>
      </c>
      <c r="B64" t="s">
        <v>5</v>
      </c>
      <c r="C64">
        <v>148</v>
      </c>
      <c r="D64" t="s">
        <v>6</v>
      </c>
      <c r="E64" s="26">
        <v>45071</v>
      </c>
      <c r="F64">
        <v>36</v>
      </c>
      <c r="G64">
        <v>2.9</v>
      </c>
      <c r="H64">
        <v>2023</v>
      </c>
      <c r="I64" t="s">
        <v>1081</v>
      </c>
      <c r="J64" t="s">
        <v>1077</v>
      </c>
      <c r="K64">
        <v>3</v>
      </c>
      <c r="L64" t="s">
        <v>1053</v>
      </c>
      <c r="M64">
        <v>5</v>
      </c>
    </row>
    <row r="65" spans="1:13" x14ac:dyDescent="0.3">
      <c r="A65" t="s">
        <v>523</v>
      </c>
      <c r="B65" t="s">
        <v>14</v>
      </c>
      <c r="C65">
        <v>81</v>
      </c>
      <c r="D65" t="s">
        <v>6</v>
      </c>
      <c r="E65" s="26">
        <v>45071</v>
      </c>
      <c r="F65">
        <v>116</v>
      </c>
      <c r="G65">
        <v>4.3</v>
      </c>
      <c r="H65">
        <v>2023</v>
      </c>
      <c r="I65" t="s">
        <v>1081</v>
      </c>
      <c r="J65" t="s">
        <v>1078</v>
      </c>
      <c r="K65">
        <v>4</v>
      </c>
      <c r="L65" t="s">
        <v>1053</v>
      </c>
      <c r="M65">
        <v>5</v>
      </c>
    </row>
    <row r="66" spans="1:13" x14ac:dyDescent="0.3">
      <c r="A66" t="s">
        <v>524</v>
      </c>
      <c r="B66" t="s">
        <v>22</v>
      </c>
      <c r="C66">
        <v>115</v>
      </c>
      <c r="D66" t="s">
        <v>6</v>
      </c>
      <c r="E66" s="26">
        <v>45071</v>
      </c>
      <c r="F66">
        <v>40</v>
      </c>
      <c r="G66">
        <v>4.9000000000000004</v>
      </c>
      <c r="H66">
        <v>2023</v>
      </c>
      <c r="I66" t="s">
        <v>1081</v>
      </c>
      <c r="J66" t="s">
        <v>1078</v>
      </c>
      <c r="K66">
        <v>5</v>
      </c>
      <c r="L66" t="s">
        <v>1053</v>
      </c>
      <c r="M66">
        <v>5</v>
      </c>
    </row>
    <row r="67" spans="1:13" x14ac:dyDescent="0.3">
      <c r="A67" t="s">
        <v>525</v>
      </c>
      <c r="B67" t="s">
        <v>22</v>
      </c>
      <c r="C67">
        <v>117</v>
      </c>
      <c r="D67" t="s">
        <v>13</v>
      </c>
      <c r="E67" s="26">
        <v>45071</v>
      </c>
      <c r="F67">
        <v>40</v>
      </c>
      <c r="G67">
        <v>4</v>
      </c>
      <c r="H67">
        <v>2023</v>
      </c>
      <c r="I67" t="s">
        <v>1081</v>
      </c>
      <c r="J67" t="s">
        <v>1078</v>
      </c>
      <c r="K67">
        <v>4</v>
      </c>
      <c r="L67" t="s">
        <v>1053</v>
      </c>
      <c r="M67">
        <v>5</v>
      </c>
    </row>
    <row r="68" spans="1:13" x14ac:dyDescent="0.3">
      <c r="A68" t="s">
        <v>526</v>
      </c>
      <c r="B68" t="s">
        <v>17</v>
      </c>
      <c r="C68">
        <v>110</v>
      </c>
      <c r="D68" t="s">
        <v>11</v>
      </c>
      <c r="E68" s="26">
        <v>45072</v>
      </c>
      <c r="F68">
        <v>82</v>
      </c>
      <c r="G68">
        <v>4</v>
      </c>
      <c r="H68">
        <v>2023</v>
      </c>
      <c r="I68" t="s">
        <v>1085</v>
      </c>
      <c r="J68" t="s">
        <v>1078</v>
      </c>
      <c r="K68">
        <v>4</v>
      </c>
      <c r="L68" t="s">
        <v>1053</v>
      </c>
      <c r="M68">
        <v>5</v>
      </c>
    </row>
    <row r="69" spans="1:13" x14ac:dyDescent="0.3">
      <c r="A69" t="s">
        <v>527</v>
      </c>
      <c r="B69" t="s">
        <v>24</v>
      </c>
      <c r="C69">
        <v>103</v>
      </c>
      <c r="D69" t="s">
        <v>10</v>
      </c>
      <c r="E69" s="26">
        <v>45072</v>
      </c>
      <c r="F69">
        <v>62</v>
      </c>
      <c r="G69">
        <v>3.4</v>
      </c>
      <c r="H69">
        <v>2023</v>
      </c>
      <c r="I69" t="s">
        <v>1085</v>
      </c>
      <c r="J69" t="s">
        <v>1078</v>
      </c>
      <c r="K69">
        <v>3</v>
      </c>
      <c r="L69" t="s">
        <v>1053</v>
      </c>
      <c r="M69">
        <v>5</v>
      </c>
    </row>
    <row r="70" spans="1:13" x14ac:dyDescent="0.3">
      <c r="A70" t="s">
        <v>528</v>
      </c>
      <c r="B70" t="s">
        <v>21</v>
      </c>
      <c r="C70">
        <v>45</v>
      </c>
      <c r="D70" t="s">
        <v>10</v>
      </c>
      <c r="E70" s="26">
        <v>45072</v>
      </c>
      <c r="F70">
        <v>135</v>
      </c>
      <c r="G70">
        <v>3.9</v>
      </c>
      <c r="H70">
        <v>2023</v>
      </c>
      <c r="I70" t="s">
        <v>1085</v>
      </c>
      <c r="J70" t="s">
        <v>1076</v>
      </c>
      <c r="K70">
        <v>4</v>
      </c>
      <c r="L70" t="s">
        <v>1053</v>
      </c>
      <c r="M70">
        <v>5</v>
      </c>
    </row>
    <row r="71" spans="1:13" x14ac:dyDescent="0.3">
      <c r="A71" t="s">
        <v>529</v>
      </c>
      <c r="B71" t="s">
        <v>17</v>
      </c>
      <c r="C71">
        <v>110</v>
      </c>
      <c r="D71" t="s">
        <v>9</v>
      </c>
      <c r="E71" s="26">
        <v>45072</v>
      </c>
      <c r="F71">
        <v>155</v>
      </c>
      <c r="G71">
        <v>2.1</v>
      </c>
      <c r="H71">
        <v>2023</v>
      </c>
      <c r="I71" t="s">
        <v>1085</v>
      </c>
      <c r="J71" t="s">
        <v>1078</v>
      </c>
      <c r="K71">
        <v>2</v>
      </c>
      <c r="L71" t="s">
        <v>1053</v>
      </c>
      <c r="M71">
        <v>5</v>
      </c>
    </row>
    <row r="72" spans="1:13" x14ac:dyDescent="0.3">
      <c r="A72" t="s">
        <v>530</v>
      </c>
      <c r="B72" t="s">
        <v>18</v>
      </c>
      <c r="C72">
        <v>43</v>
      </c>
      <c r="D72" t="s">
        <v>11</v>
      </c>
      <c r="E72" s="26">
        <v>45072</v>
      </c>
      <c r="F72">
        <v>37</v>
      </c>
      <c r="G72">
        <v>4.9000000000000004</v>
      </c>
      <c r="H72">
        <v>2023</v>
      </c>
      <c r="I72" t="s">
        <v>1085</v>
      </c>
      <c r="J72" t="s">
        <v>1076</v>
      </c>
      <c r="K72">
        <v>5</v>
      </c>
      <c r="L72" t="s">
        <v>1053</v>
      </c>
      <c r="M72">
        <v>5</v>
      </c>
    </row>
    <row r="73" spans="1:13" x14ac:dyDescent="0.3">
      <c r="A73" t="s">
        <v>531</v>
      </c>
      <c r="B73" t="s">
        <v>17</v>
      </c>
      <c r="C73">
        <v>104</v>
      </c>
      <c r="D73" t="s">
        <v>13</v>
      </c>
      <c r="E73" s="26">
        <v>45073</v>
      </c>
      <c r="F73">
        <v>56</v>
      </c>
      <c r="G73">
        <v>3.4</v>
      </c>
      <c r="H73">
        <v>2023</v>
      </c>
      <c r="I73" t="s">
        <v>1083</v>
      </c>
      <c r="J73" t="s">
        <v>1078</v>
      </c>
      <c r="K73">
        <v>3</v>
      </c>
      <c r="L73" t="s">
        <v>1053</v>
      </c>
      <c r="M73">
        <v>5</v>
      </c>
    </row>
    <row r="74" spans="1:13" x14ac:dyDescent="0.3">
      <c r="A74" t="s">
        <v>532</v>
      </c>
      <c r="B74" t="s">
        <v>17</v>
      </c>
      <c r="C74">
        <v>101</v>
      </c>
      <c r="D74" t="s">
        <v>13</v>
      </c>
      <c r="E74" s="26">
        <v>45073</v>
      </c>
      <c r="F74">
        <v>185</v>
      </c>
      <c r="G74">
        <v>5</v>
      </c>
      <c r="H74">
        <v>2023</v>
      </c>
      <c r="I74" t="s">
        <v>1083</v>
      </c>
      <c r="J74" t="s">
        <v>1078</v>
      </c>
      <c r="K74">
        <v>5</v>
      </c>
      <c r="L74" t="s">
        <v>1053</v>
      </c>
      <c r="M74">
        <v>5</v>
      </c>
    </row>
    <row r="75" spans="1:13" x14ac:dyDescent="0.3">
      <c r="A75" t="s">
        <v>533</v>
      </c>
      <c r="B75" t="s">
        <v>20</v>
      </c>
      <c r="C75">
        <v>55</v>
      </c>
      <c r="D75" t="s">
        <v>11</v>
      </c>
      <c r="E75" s="26">
        <v>45074</v>
      </c>
      <c r="F75">
        <v>145</v>
      </c>
      <c r="G75">
        <v>4.5</v>
      </c>
      <c r="H75">
        <v>2023</v>
      </c>
      <c r="I75" t="s">
        <v>1084</v>
      </c>
      <c r="J75" t="s">
        <v>1076</v>
      </c>
      <c r="K75">
        <v>5</v>
      </c>
      <c r="L75" t="s">
        <v>1053</v>
      </c>
      <c r="M75">
        <v>5</v>
      </c>
    </row>
    <row r="76" spans="1:13" x14ac:dyDescent="0.3">
      <c r="A76" t="s">
        <v>534</v>
      </c>
      <c r="B76" t="s">
        <v>14</v>
      </c>
      <c r="C76">
        <v>40</v>
      </c>
      <c r="D76" t="s">
        <v>10</v>
      </c>
      <c r="E76" s="26">
        <v>45074</v>
      </c>
      <c r="F76">
        <v>116</v>
      </c>
      <c r="G76">
        <v>2.6</v>
      </c>
      <c r="H76">
        <v>2023</v>
      </c>
      <c r="I76" t="s">
        <v>1084</v>
      </c>
      <c r="J76" t="s">
        <v>1076</v>
      </c>
      <c r="K76">
        <v>3</v>
      </c>
      <c r="L76" t="s">
        <v>1053</v>
      </c>
      <c r="M76">
        <v>5</v>
      </c>
    </row>
    <row r="77" spans="1:13" x14ac:dyDescent="0.3">
      <c r="A77" t="s">
        <v>535</v>
      </c>
      <c r="B77" t="s">
        <v>18</v>
      </c>
      <c r="C77">
        <v>122</v>
      </c>
      <c r="D77" t="s">
        <v>6</v>
      </c>
      <c r="E77" s="26">
        <v>45074</v>
      </c>
      <c r="F77">
        <v>45</v>
      </c>
      <c r="G77">
        <v>4.2</v>
      </c>
      <c r="H77">
        <v>2023</v>
      </c>
      <c r="I77" t="s">
        <v>1084</v>
      </c>
      <c r="J77" t="s">
        <v>1077</v>
      </c>
      <c r="K77">
        <v>4</v>
      </c>
      <c r="L77" t="s">
        <v>1053</v>
      </c>
      <c r="M77">
        <v>5</v>
      </c>
    </row>
    <row r="78" spans="1:13" x14ac:dyDescent="0.3">
      <c r="A78" t="s">
        <v>536</v>
      </c>
      <c r="B78" t="s">
        <v>8</v>
      </c>
      <c r="C78">
        <v>98</v>
      </c>
      <c r="D78" t="s">
        <v>13</v>
      </c>
      <c r="E78" s="26">
        <v>45075</v>
      </c>
      <c r="F78">
        <v>35</v>
      </c>
      <c r="G78">
        <v>4.5</v>
      </c>
      <c r="H78">
        <v>2023</v>
      </c>
      <c r="I78" t="s">
        <v>1075</v>
      </c>
      <c r="J78" t="s">
        <v>1078</v>
      </c>
      <c r="K78">
        <v>5</v>
      </c>
      <c r="L78" t="s">
        <v>1053</v>
      </c>
      <c r="M78">
        <v>5</v>
      </c>
    </row>
    <row r="79" spans="1:13" x14ac:dyDescent="0.3">
      <c r="A79" t="s">
        <v>537</v>
      </c>
      <c r="B79" t="s">
        <v>22</v>
      </c>
      <c r="C79">
        <v>110</v>
      </c>
      <c r="D79" t="s">
        <v>10</v>
      </c>
      <c r="E79" s="26">
        <v>45075</v>
      </c>
      <c r="F79">
        <v>100</v>
      </c>
      <c r="G79">
        <v>4.4000000000000004</v>
      </c>
      <c r="H79">
        <v>2023</v>
      </c>
      <c r="I79" t="s">
        <v>1075</v>
      </c>
      <c r="J79" t="s">
        <v>1078</v>
      </c>
      <c r="K79">
        <v>4</v>
      </c>
      <c r="L79" t="s">
        <v>1053</v>
      </c>
      <c r="M79">
        <v>5</v>
      </c>
    </row>
    <row r="80" spans="1:13" x14ac:dyDescent="0.3">
      <c r="A80" t="s">
        <v>538</v>
      </c>
      <c r="B80" t="s">
        <v>22</v>
      </c>
      <c r="C80">
        <v>62</v>
      </c>
      <c r="D80" t="s">
        <v>11</v>
      </c>
      <c r="E80" s="26">
        <v>45076</v>
      </c>
      <c r="F80">
        <v>125</v>
      </c>
      <c r="G80">
        <v>3.5</v>
      </c>
      <c r="H80">
        <v>2023</v>
      </c>
      <c r="I80" t="s">
        <v>1079</v>
      </c>
      <c r="J80" t="s">
        <v>1078</v>
      </c>
      <c r="K80">
        <v>4</v>
      </c>
      <c r="L80" t="s">
        <v>1053</v>
      </c>
      <c r="M80">
        <v>5</v>
      </c>
    </row>
    <row r="81" spans="1:13" x14ac:dyDescent="0.3">
      <c r="A81" t="s">
        <v>539</v>
      </c>
      <c r="B81" t="s">
        <v>18</v>
      </c>
      <c r="C81">
        <v>134</v>
      </c>
      <c r="D81" t="s">
        <v>6</v>
      </c>
      <c r="E81" s="26">
        <v>45076</v>
      </c>
      <c r="F81">
        <v>120</v>
      </c>
      <c r="G81">
        <v>3</v>
      </c>
      <c r="H81">
        <v>2023</v>
      </c>
      <c r="I81" t="s">
        <v>1079</v>
      </c>
      <c r="J81" t="s">
        <v>1077</v>
      </c>
      <c r="K81">
        <v>3</v>
      </c>
      <c r="L81" t="s">
        <v>1053</v>
      </c>
      <c r="M81">
        <v>5</v>
      </c>
    </row>
    <row r="82" spans="1:13" x14ac:dyDescent="0.3">
      <c r="A82" t="s">
        <v>540</v>
      </c>
      <c r="B82" t="s">
        <v>19</v>
      </c>
      <c r="C82">
        <v>94</v>
      </c>
      <c r="D82" t="s">
        <v>9</v>
      </c>
      <c r="E82" s="26">
        <v>45076</v>
      </c>
      <c r="F82">
        <v>180</v>
      </c>
      <c r="G82">
        <v>4.7</v>
      </c>
      <c r="H82">
        <v>2023</v>
      </c>
      <c r="I82" t="s">
        <v>1079</v>
      </c>
      <c r="J82" t="s">
        <v>1078</v>
      </c>
      <c r="K82">
        <v>5</v>
      </c>
      <c r="L82" t="s">
        <v>1053</v>
      </c>
      <c r="M82">
        <v>5</v>
      </c>
    </row>
    <row r="83" spans="1:13" x14ac:dyDescent="0.3">
      <c r="A83" t="s">
        <v>541</v>
      </c>
      <c r="B83" t="s">
        <v>15</v>
      </c>
      <c r="C83">
        <v>63</v>
      </c>
      <c r="D83" t="s">
        <v>10</v>
      </c>
      <c r="E83" s="26">
        <v>45076</v>
      </c>
      <c r="F83">
        <v>44</v>
      </c>
      <c r="G83">
        <v>3</v>
      </c>
      <c r="H83">
        <v>2023</v>
      </c>
      <c r="I83" t="s">
        <v>1079</v>
      </c>
      <c r="J83" t="s">
        <v>1078</v>
      </c>
      <c r="K83">
        <v>3</v>
      </c>
      <c r="L83" t="s">
        <v>1053</v>
      </c>
      <c r="M83">
        <v>5</v>
      </c>
    </row>
    <row r="84" spans="1:13" x14ac:dyDescent="0.3">
      <c r="A84" t="s">
        <v>542</v>
      </c>
      <c r="B84" t="s">
        <v>7</v>
      </c>
      <c r="C84">
        <v>95</v>
      </c>
      <c r="D84" t="s">
        <v>6</v>
      </c>
      <c r="E84" s="26">
        <v>45076</v>
      </c>
      <c r="F84">
        <v>86</v>
      </c>
      <c r="G84">
        <v>3.6</v>
      </c>
      <c r="H84">
        <v>2023</v>
      </c>
      <c r="I84" t="s">
        <v>1079</v>
      </c>
      <c r="J84" t="s">
        <v>1078</v>
      </c>
      <c r="K84">
        <v>4</v>
      </c>
      <c r="L84" t="s">
        <v>1053</v>
      </c>
      <c r="M84">
        <v>5</v>
      </c>
    </row>
    <row r="85" spans="1:13" x14ac:dyDescent="0.3">
      <c r="A85" t="s">
        <v>543</v>
      </c>
      <c r="B85" t="s">
        <v>18</v>
      </c>
      <c r="C85">
        <v>106</v>
      </c>
      <c r="D85" t="s">
        <v>6</v>
      </c>
      <c r="E85" s="26">
        <v>45077</v>
      </c>
      <c r="F85">
        <v>120</v>
      </c>
      <c r="G85">
        <v>4.0999999999999996</v>
      </c>
      <c r="H85">
        <v>2023</v>
      </c>
      <c r="I85" t="s">
        <v>1080</v>
      </c>
      <c r="J85" t="s">
        <v>1078</v>
      </c>
      <c r="K85">
        <v>4</v>
      </c>
      <c r="L85" t="s">
        <v>1053</v>
      </c>
      <c r="M85">
        <v>5</v>
      </c>
    </row>
    <row r="86" spans="1:13" x14ac:dyDescent="0.3">
      <c r="A86" t="s">
        <v>544</v>
      </c>
      <c r="B86" t="s">
        <v>21</v>
      </c>
      <c r="C86">
        <v>94</v>
      </c>
      <c r="D86" t="s">
        <v>9</v>
      </c>
      <c r="E86" s="26">
        <v>45077</v>
      </c>
      <c r="F86">
        <v>100</v>
      </c>
      <c r="G86">
        <v>3.7</v>
      </c>
      <c r="H86">
        <v>2023</v>
      </c>
      <c r="I86" t="s">
        <v>1080</v>
      </c>
      <c r="J86" t="s">
        <v>1078</v>
      </c>
      <c r="K86">
        <v>4</v>
      </c>
      <c r="L86" t="s">
        <v>1053</v>
      </c>
      <c r="M86">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5945B-2C5D-4D3F-9DA5-17419CDFAF63}">
  <dimension ref="A1:M86"/>
  <sheetViews>
    <sheetView workbookViewId="0">
      <selection activeCell="C1" sqref="C1"/>
    </sheetView>
  </sheetViews>
  <sheetFormatPr defaultRowHeight="14.4" x14ac:dyDescent="0.3"/>
  <cols>
    <col min="1" max="1" width="18.5546875" bestFit="1" customWidth="1"/>
    <col min="2" max="2" width="18.6640625" bestFit="1" customWidth="1"/>
    <col min="3" max="3" width="15.5546875" bestFit="1" customWidth="1"/>
    <col min="4" max="4" width="21.109375" bestFit="1" customWidth="1"/>
    <col min="5" max="5" width="17.88671875" bestFit="1" customWidth="1"/>
    <col min="6" max="6" width="23" bestFit="1" customWidth="1"/>
    <col min="7" max="7" width="24.21875" bestFit="1" customWidth="1"/>
    <col min="8" max="8" width="10.33203125" bestFit="1" customWidth="1"/>
    <col min="9" max="9" width="18.109375" bestFit="1" customWidth="1"/>
    <col min="10" max="10" width="21.77734375" bestFit="1" customWidth="1"/>
    <col min="11" max="11" width="21" bestFit="1" customWidth="1"/>
    <col min="12" max="12" width="24.88671875" bestFit="1" customWidth="1"/>
    <col min="13" max="13" width="29.88671875" bestFit="1" customWidth="1"/>
  </cols>
  <sheetData>
    <row r="1" spans="1:13" x14ac:dyDescent="0.3">
      <c r="A1" s="14" t="s">
        <v>1087</v>
      </c>
    </row>
    <row r="3" spans="1:13" x14ac:dyDescent="0.3">
      <c r="A3" t="s">
        <v>1062</v>
      </c>
      <c r="B3" t="s">
        <v>1063</v>
      </c>
      <c r="C3" t="s">
        <v>1064</v>
      </c>
      <c r="D3" t="s">
        <v>1065</v>
      </c>
      <c r="E3" t="s">
        <v>1066</v>
      </c>
      <c r="F3" t="s">
        <v>1067</v>
      </c>
      <c r="G3" t="s">
        <v>1068</v>
      </c>
      <c r="H3" t="s">
        <v>1069</v>
      </c>
      <c r="I3" t="s">
        <v>1070</v>
      </c>
      <c r="J3" t="s">
        <v>1071</v>
      </c>
      <c r="K3" t="s">
        <v>1072</v>
      </c>
      <c r="L3" t="s">
        <v>1073</v>
      </c>
      <c r="M3" t="s">
        <v>1074</v>
      </c>
    </row>
    <row r="4" spans="1:13" x14ac:dyDescent="0.3">
      <c r="A4" t="s">
        <v>462</v>
      </c>
      <c r="B4" t="s">
        <v>5</v>
      </c>
      <c r="C4">
        <v>60</v>
      </c>
      <c r="D4" t="s">
        <v>9</v>
      </c>
      <c r="E4" s="26">
        <v>45047</v>
      </c>
      <c r="F4">
        <v>41</v>
      </c>
      <c r="G4">
        <v>4.8</v>
      </c>
      <c r="H4">
        <v>2023</v>
      </c>
      <c r="I4" t="s">
        <v>1075</v>
      </c>
      <c r="J4" t="s">
        <v>1076</v>
      </c>
      <c r="K4">
        <v>5</v>
      </c>
      <c r="L4" t="s">
        <v>1053</v>
      </c>
      <c r="M4">
        <v>5</v>
      </c>
    </row>
    <row r="5" spans="1:13" x14ac:dyDescent="0.3">
      <c r="A5" t="s">
        <v>463</v>
      </c>
      <c r="B5" t="s">
        <v>14</v>
      </c>
      <c r="C5">
        <v>137</v>
      </c>
      <c r="D5" t="s">
        <v>11</v>
      </c>
      <c r="E5" s="26">
        <v>45047</v>
      </c>
      <c r="F5">
        <v>20</v>
      </c>
      <c r="G5">
        <v>4.2</v>
      </c>
      <c r="H5">
        <v>2023</v>
      </c>
      <c r="I5" t="s">
        <v>1075</v>
      </c>
      <c r="J5" t="s">
        <v>1077</v>
      </c>
      <c r="K5">
        <v>4</v>
      </c>
      <c r="L5" t="s">
        <v>1053</v>
      </c>
      <c r="M5">
        <v>5</v>
      </c>
    </row>
    <row r="6" spans="1:13" x14ac:dyDescent="0.3">
      <c r="A6" t="s">
        <v>464</v>
      </c>
      <c r="B6" t="s">
        <v>12</v>
      </c>
      <c r="C6">
        <v>112</v>
      </c>
      <c r="D6" t="s">
        <v>6</v>
      </c>
      <c r="E6" s="26">
        <v>45047</v>
      </c>
      <c r="F6">
        <v>84</v>
      </c>
      <c r="G6">
        <v>2.6</v>
      </c>
      <c r="H6">
        <v>2023</v>
      </c>
      <c r="I6" t="s">
        <v>1075</v>
      </c>
      <c r="J6" t="s">
        <v>1078</v>
      </c>
      <c r="K6">
        <v>3</v>
      </c>
      <c r="L6" t="s">
        <v>1053</v>
      </c>
      <c r="M6">
        <v>5</v>
      </c>
    </row>
    <row r="7" spans="1:13" x14ac:dyDescent="0.3">
      <c r="A7" t="s">
        <v>465</v>
      </c>
      <c r="B7" t="s">
        <v>24</v>
      </c>
      <c r="C7">
        <v>76</v>
      </c>
      <c r="D7" t="s">
        <v>10</v>
      </c>
      <c r="E7" s="26">
        <v>45047</v>
      </c>
      <c r="F7">
        <v>140</v>
      </c>
      <c r="G7">
        <v>3.7</v>
      </c>
      <c r="H7">
        <v>2023</v>
      </c>
      <c r="I7" t="s">
        <v>1075</v>
      </c>
      <c r="J7" t="s">
        <v>1078</v>
      </c>
      <c r="K7">
        <v>4</v>
      </c>
      <c r="L7" t="s">
        <v>1053</v>
      </c>
      <c r="M7">
        <v>5</v>
      </c>
    </row>
    <row r="8" spans="1:13" x14ac:dyDescent="0.3">
      <c r="A8" t="s">
        <v>466</v>
      </c>
      <c r="B8" t="s">
        <v>19</v>
      </c>
      <c r="C8">
        <v>73</v>
      </c>
      <c r="D8" t="s">
        <v>9</v>
      </c>
      <c r="E8" s="26">
        <v>45047</v>
      </c>
      <c r="F8">
        <v>66</v>
      </c>
      <c r="G8">
        <v>4.8</v>
      </c>
      <c r="H8">
        <v>2023</v>
      </c>
      <c r="I8" t="s">
        <v>1075</v>
      </c>
      <c r="J8" t="s">
        <v>1078</v>
      </c>
      <c r="K8">
        <v>5</v>
      </c>
      <c r="L8" t="s">
        <v>1053</v>
      </c>
      <c r="M8">
        <v>5</v>
      </c>
    </row>
    <row r="9" spans="1:13" x14ac:dyDescent="0.3">
      <c r="A9" t="s">
        <v>467</v>
      </c>
      <c r="B9" t="s">
        <v>18</v>
      </c>
      <c r="C9">
        <v>119</v>
      </c>
      <c r="D9" t="s">
        <v>11</v>
      </c>
      <c r="E9" s="26">
        <v>45047</v>
      </c>
      <c r="F9">
        <v>105</v>
      </c>
      <c r="G9">
        <v>4.7</v>
      </c>
      <c r="H9">
        <v>2023</v>
      </c>
      <c r="I9" t="s">
        <v>1075</v>
      </c>
      <c r="J9" t="s">
        <v>1078</v>
      </c>
      <c r="K9">
        <v>5</v>
      </c>
      <c r="L9" t="s">
        <v>1053</v>
      </c>
      <c r="M9">
        <v>5</v>
      </c>
    </row>
    <row r="10" spans="1:13" x14ac:dyDescent="0.3">
      <c r="A10" t="s">
        <v>468</v>
      </c>
      <c r="B10" t="s">
        <v>20</v>
      </c>
      <c r="C10">
        <v>135</v>
      </c>
      <c r="D10" t="s">
        <v>13</v>
      </c>
      <c r="E10" s="26">
        <v>45048</v>
      </c>
      <c r="F10">
        <v>104</v>
      </c>
      <c r="G10">
        <v>4.0999999999999996</v>
      </c>
      <c r="H10">
        <v>2023</v>
      </c>
      <c r="I10" t="s">
        <v>1079</v>
      </c>
      <c r="J10" t="s">
        <v>1077</v>
      </c>
      <c r="K10">
        <v>4</v>
      </c>
      <c r="L10" t="s">
        <v>1053</v>
      </c>
      <c r="M10">
        <v>5</v>
      </c>
    </row>
    <row r="11" spans="1:13" x14ac:dyDescent="0.3">
      <c r="A11" t="s">
        <v>469</v>
      </c>
      <c r="B11" t="s">
        <v>14</v>
      </c>
      <c r="C11">
        <v>41</v>
      </c>
      <c r="D11" t="s">
        <v>6</v>
      </c>
      <c r="E11" s="26">
        <v>45048</v>
      </c>
      <c r="F11">
        <v>123</v>
      </c>
      <c r="G11">
        <v>3.2</v>
      </c>
      <c r="H11">
        <v>2023</v>
      </c>
      <c r="I11" t="s">
        <v>1079</v>
      </c>
      <c r="J11" t="s">
        <v>1076</v>
      </c>
      <c r="K11">
        <v>3</v>
      </c>
      <c r="L11" t="s">
        <v>1053</v>
      </c>
      <c r="M11">
        <v>5</v>
      </c>
    </row>
    <row r="12" spans="1:13" x14ac:dyDescent="0.3">
      <c r="A12" t="s">
        <v>470</v>
      </c>
      <c r="B12" t="s">
        <v>23</v>
      </c>
      <c r="C12">
        <v>35</v>
      </c>
      <c r="D12" t="s">
        <v>13</v>
      </c>
      <c r="E12" s="26">
        <v>45049</v>
      </c>
      <c r="F12">
        <v>215</v>
      </c>
      <c r="G12">
        <v>4.3</v>
      </c>
      <c r="H12">
        <v>2023</v>
      </c>
      <c r="I12" t="s">
        <v>1080</v>
      </c>
      <c r="J12" t="s">
        <v>1076</v>
      </c>
      <c r="K12">
        <v>4</v>
      </c>
      <c r="L12" t="s">
        <v>1053</v>
      </c>
      <c r="M12">
        <v>5</v>
      </c>
    </row>
    <row r="13" spans="1:13" x14ac:dyDescent="0.3">
      <c r="A13" t="s">
        <v>471</v>
      </c>
      <c r="B13" t="s">
        <v>20</v>
      </c>
      <c r="C13">
        <v>96</v>
      </c>
      <c r="D13" t="s">
        <v>9</v>
      </c>
      <c r="E13" s="26">
        <v>45049</v>
      </c>
      <c r="F13">
        <v>46</v>
      </c>
      <c r="G13">
        <v>0.7</v>
      </c>
      <c r="H13">
        <v>2023</v>
      </c>
      <c r="I13" t="s">
        <v>1080</v>
      </c>
      <c r="J13" t="s">
        <v>1078</v>
      </c>
      <c r="K13">
        <v>1</v>
      </c>
      <c r="L13" t="s">
        <v>1053</v>
      </c>
      <c r="M13">
        <v>5</v>
      </c>
    </row>
    <row r="14" spans="1:13" x14ac:dyDescent="0.3">
      <c r="A14" t="s">
        <v>472</v>
      </c>
      <c r="B14" t="s">
        <v>22</v>
      </c>
      <c r="C14">
        <v>61</v>
      </c>
      <c r="D14" t="s">
        <v>6</v>
      </c>
      <c r="E14" s="26">
        <v>45049</v>
      </c>
      <c r="F14">
        <v>115</v>
      </c>
      <c r="G14">
        <v>3.7</v>
      </c>
      <c r="H14">
        <v>2023</v>
      </c>
      <c r="I14" t="s">
        <v>1080</v>
      </c>
      <c r="J14" t="s">
        <v>1078</v>
      </c>
      <c r="K14">
        <v>4</v>
      </c>
      <c r="L14" t="s">
        <v>1053</v>
      </c>
      <c r="M14">
        <v>5</v>
      </c>
    </row>
    <row r="15" spans="1:13" x14ac:dyDescent="0.3">
      <c r="A15" t="s">
        <v>473</v>
      </c>
      <c r="B15" t="s">
        <v>20</v>
      </c>
      <c r="C15">
        <v>91</v>
      </c>
      <c r="D15" t="s">
        <v>6</v>
      </c>
      <c r="E15" s="26">
        <v>45049</v>
      </c>
      <c r="F15">
        <v>124</v>
      </c>
      <c r="G15">
        <v>3.9</v>
      </c>
      <c r="H15">
        <v>2023</v>
      </c>
      <c r="I15" t="s">
        <v>1080</v>
      </c>
      <c r="J15" t="s">
        <v>1078</v>
      </c>
      <c r="K15">
        <v>4</v>
      </c>
      <c r="L15" t="s">
        <v>1053</v>
      </c>
      <c r="M15">
        <v>5</v>
      </c>
    </row>
    <row r="16" spans="1:13" x14ac:dyDescent="0.3">
      <c r="A16" t="s">
        <v>474</v>
      </c>
      <c r="B16" t="s">
        <v>17</v>
      </c>
      <c r="C16">
        <v>30</v>
      </c>
      <c r="D16" t="s">
        <v>6</v>
      </c>
      <c r="E16" s="26">
        <v>45050</v>
      </c>
      <c r="F16">
        <v>205</v>
      </c>
      <c r="G16">
        <v>4.5</v>
      </c>
      <c r="H16">
        <v>2023</v>
      </c>
      <c r="I16" t="s">
        <v>1081</v>
      </c>
      <c r="J16" t="s">
        <v>1082</v>
      </c>
      <c r="K16">
        <v>5</v>
      </c>
      <c r="L16" t="s">
        <v>1053</v>
      </c>
      <c r="M16">
        <v>5</v>
      </c>
    </row>
    <row r="17" spans="1:13" x14ac:dyDescent="0.3">
      <c r="A17" t="s">
        <v>475</v>
      </c>
      <c r="B17" t="s">
        <v>5</v>
      </c>
      <c r="C17">
        <v>111</v>
      </c>
      <c r="D17" t="s">
        <v>11</v>
      </c>
      <c r="E17" s="26">
        <v>45050</v>
      </c>
      <c r="F17">
        <v>90</v>
      </c>
      <c r="G17">
        <v>2.8</v>
      </c>
      <c r="H17">
        <v>2023</v>
      </c>
      <c r="I17" t="s">
        <v>1081</v>
      </c>
      <c r="J17" t="s">
        <v>1078</v>
      </c>
      <c r="K17">
        <v>3</v>
      </c>
      <c r="L17" t="s">
        <v>1053</v>
      </c>
      <c r="M17">
        <v>5</v>
      </c>
    </row>
    <row r="18" spans="1:13" x14ac:dyDescent="0.3">
      <c r="A18" t="s">
        <v>476</v>
      </c>
      <c r="B18" t="s">
        <v>22</v>
      </c>
      <c r="C18">
        <v>81</v>
      </c>
      <c r="D18" t="s">
        <v>9</v>
      </c>
      <c r="E18" s="26">
        <v>45050</v>
      </c>
      <c r="F18">
        <v>92</v>
      </c>
      <c r="G18">
        <v>4.9000000000000004</v>
      </c>
      <c r="H18">
        <v>2023</v>
      </c>
      <c r="I18" t="s">
        <v>1081</v>
      </c>
      <c r="J18" t="s">
        <v>1078</v>
      </c>
      <c r="K18">
        <v>5</v>
      </c>
      <c r="L18" t="s">
        <v>1053</v>
      </c>
      <c r="M18">
        <v>5</v>
      </c>
    </row>
    <row r="19" spans="1:13" x14ac:dyDescent="0.3">
      <c r="A19" t="s">
        <v>477</v>
      </c>
      <c r="B19" t="s">
        <v>24</v>
      </c>
      <c r="C19">
        <v>40</v>
      </c>
      <c r="D19" t="s">
        <v>13</v>
      </c>
      <c r="E19" s="26">
        <v>45052</v>
      </c>
      <c r="F19">
        <v>108</v>
      </c>
      <c r="G19">
        <v>4.2</v>
      </c>
      <c r="H19">
        <v>2023</v>
      </c>
      <c r="I19" t="s">
        <v>1083</v>
      </c>
      <c r="J19" t="s">
        <v>1076</v>
      </c>
      <c r="K19">
        <v>4</v>
      </c>
      <c r="L19" t="s">
        <v>1053</v>
      </c>
      <c r="M19">
        <v>5</v>
      </c>
    </row>
    <row r="20" spans="1:13" x14ac:dyDescent="0.3">
      <c r="A20" t="s">
        <v>478</v>
      </c>
      <c r="B20" t="s">
        <v>5</v>
      </c>
      <c r="C20">
        <v>143</v>
      </c>
      <c r="D20" t="s">
        <v>13</v>
      </c>
      <c r="E20" s="26">
        <v>45052</v>
      </c>
      <c r="F20">
        <v>54</v>
      </c>
      <c r="G20">
        <v>4.4000000000000004</v>
      </c>
      <c r="H20">
        <v>2023</v>
      </c>
      <c r="I20" t="s">
        <v>1083</v>
      </c>
      <c r="J20" t="s">
        <v>1077</v>
      </c>
      <c r="K20">
        <v>4</v>
      </c>
      <c r="L20" t="s">
        <v>1053</v>
      </c>
      <c r="M20">
        <v>5</v>
      </c>
    </row>
    <row r="21" spans="1:13" x14ac:dyDescent="0.3">
      <c r="A21" t="s">
        <v>479</v>
      </c>
      <c r="B21" t="s">
        <v>24</v>
      </c>
      <c r="C21">
        <v>70</v>
      </c>
      <c r="D21" t="s">
        <v>13</v>
      </c>
      <c r="E21" s="26">
        <v>45053</v>
      </c>
      <c r="F21">
        <v>44</v>
      </c>
      <c r="G21">
        <v>3.5</v>
      </c>
      <c r="H21">
        <v>2023</v>
      </c>
      <c r="I21" t="s">
        <v>1084</v>
      </c>
      <c r="J21" t="s">
        <v>1078</v>
      </c>
      <c r="K21">
        <v>4</v>
      </c>
      <c r="L21" t="s">
        <v>1053</v>
      </c>
      <c r="M21">
        <v>5</v>
      </c>
    </row>
    <row r="22" spans="1:13" x14ac:dyDescent="0.3">
      <c r="A22" t="s">
        <v>480</v>
      </c>
      <c r="B22" t="s">
        <v>19</v>
      </c>
      <c r="C22">
        <v>137</v>
      </c>
      <c r="D22" t="s">
        <v>13</v>
      </c>
      <c r="E22" s="26">
        <v>45053</v>
      </c>
      <c r="F22">
        <v>44</v>
      </c>
      <c r="G22">
        <v>4.7</v>
      </c>
      <c r="H22">
        <v>2023</v>
      </c>
      <c r="I22" t="s">
        <v>1084</v>
      </c>
      <c r="J22" t="s">
        <v>1077</v>
      </c>
      <c r="K22">
        <v>5</v>
      </c>
      <c r="L22" t="s">
        <v>1053</v>
      </c>
      <c r="M22">
        <v>5</v>
      </c>
    </row>
    <row r="23" spans="1:13" x14ac:dyDescent="0.3">
      <c r="A23" t="s">
        <v>481</v>
      </c>
      <c r="B23" t="s">
        <v>20</v>
      </c>
      <c r="C23">
        <v>52</v>
      </c>
      <c r="D23" t="s">
        <v>9</v>
      </c>
      <c r="E23" s="26">
        <v>45054</v>
      </c>
      <c r="F23">
        <v>37</v>
      </c>
      <c r="G23">
        <v>4.9000000000000004</v>
      </c>
      <c r="H23">
        <v>2023</v>
      </c>
      <c r="I23" t="s">
        <v>1075</v>
      </c>
      <c r="J23" t="s">
        <v>1076</v>
      </c>
      <c r="K23">
        <v>5</v>
      </c>
      <c r="L23" t="s">
        <v>1053</v>
      </c>
      <c r="M23">
        <v>5</v>
      </c>
    </row>
    <row r="24" spans="1:13" x14ac:dyDescent="0.3">
      <c r="A24" t="s">
        <v>482</v>
      </c>
      <c r="B24" t="s">
        <v>12</v>
      </c>
      <c r="C24">
        <v>31</v>
      </c>
      <c r="D24" t="s">
        <v>11</v>
      </c>
      <c r="E24" s="26">
        <v>45054</v>
      </c>
      <c r="F24">
        <v>180</v>
      </c>
      <c r="G24">
        <v>4.5</v>
      </c>
      <c r="H24">
        <v>2023</v>
      </c>
      <c r="I24" t="s">
        <v>1075</v>
      </c>
      <c r="J24" t="s">
        <v>1076</v>
      </c>
      <c r="K24">
        <v>5</v>
      </c>
      <c r="L24" t="s">
        <v>1053</v>
      </c>
      <c r="M24">
        <v>5</v>
      </c>
    </row>
    <row r="25" spans="1:13" x14ac:dyDescent="0.3">
      <c r="A25" t="s">
        <v>483</v>
      </c>
      <c r="B25" t="s">
        <v>20</v>
      </c>
      <c r="C25">
        <v>114</v>
      </c>
      <c r="D25" t="s">
        <v>6</v>
      </c>
      <c r="E25" s="26">
        <v>45054</v>
      </c>
      <c r="F25">
        <v>105</v>
      </c>
      <c r="G25">
        <v>4.9000000000000004</v>
      </c>
      <c r="H25">
        <v>2023</v>
      </c>
      <c r="I25" t="s">
        <v>1075</v>
      </c>
      <c r="J25" t="s">
        <v>1078</v>
      </c>
      <c r="K25">
        <v>5</v>
      </c>
      <c r="L25" t="s">
        <v>1053</v>
      </c>
      <c r="M25">
        <v>5</v>
      </c>
    </row>
    <row r="26" spans="1:13" x14ac:dyDescent="0.3">
      <c r="A26" t="s">
        <v>484</v>
      </c>
      <c r="B26" t="s">
        <v>19</v>
      </c>
      <c r="C26">
        <v>73</v>
      </c>
      <c r="D26" t="s">
        <v>10</v>
      </c>
      <c r="E26" s="26">
        <v>45054</v>
      </c>
      <c r="F26">
        <v>87</v>
      </c>
      <c r="G26">
        <v>3.6</v>
      </c>
      <c r="H26">
        <v>2023</v>
      </c>
      <c r="I26" t="s">
        <v>1075</v>
      </c>
      <c r="J26" t="s">
        <v>1078</v>
      </c>
      <c r="K26">
        <v>4</v>
      </c>
      <c r="L26" t="s">
        <v>1053</v>
      </c>
      <c r="M26">
        <v>5</v>
      </c>
    </row>
    <row r="27" spans="1:13" x14ac:dyDescent="0.3">
      <c r="A27" t="s">
        <v>485</v>
      </c>
      <c r="B27" t="s">
        <v>22</v>
      </c>
      <c r="C27">
        <v>25</v>
      </c>
      <c r="D27" t="s">
        <v>11</v>
      </c>
      <c r="E27" s="26">
        <v>45054</v>
      </c>
      <c r="F27">
        <v>52</v>
      </c>
      <c r="G27">
        <v>3.8</v>
      </c>
      <c r="H27">
        <v>2023</v>
      </c>
      <c r="I27" t="s">
        <v>1075</v>
      </c>
      <c r="J27" t="s">
        <v>1082</v>
      </c>
      <c r="K27">
        <v>4</v>
      </c>
      <c r="L27" t="s">
        <v>1053</v>
      </c>
      <c r="M27">
        <v>5</v>
      </c>
    </row>
    <row r="28" spans="1:13" x14ac:dyDescent="0.3">
      <c r="A28" t="s">
        <v>486</v>
      </c>
      <c r="B28" t="s">
        <v>8</v>
      </c>
      <c r="C28">
        <v>44</v>
      </c>
      <c r="D28" t="s">
        <v>6</v>
      </c>
      <c r="E28" s="26">
        <v>45054</v>
      </c>
      <c r="F28">
        <v>63</v>
      </c>
      <c r="G28">
        <v>3.5</v>
      </c>
      <c r="H28">
        <v>2023</v>
      </c>
      <c r="I28" t="s">
        <v>1075</v>
      </c>
      <c r="J28" t="s">
        <v>1076</v>
      </c>
      <c r="K28">
        <v>4</v>
      </c>
      <c r="L28" t="s">
        <v>1053</v>
      </c>
      <c r="M28">
        <v>5</v>
      </c>
    </row>
    <row r="29" spans="1:13" x14ac:dyDescent="0.3">
      <c r="A29" t="s">
        <v>487</v>
      </c>
      <c r="B29" t="s">
        <v>7</v>
      </c>
      <c r="C29">
        <v>34</v>
      </c>
      <c r="D29" t="s">
        <v>9</v>
      </c>
      <c r="E29" s="26">
        <v>45055</v>
      </c>
      <c r="F29">
        <v>195</v>
      </c>
      <c r="G29">
        <v>4.8</v>
      </c>
      <c r="H29">
        <v>2023</v>
      </c>
      <c r="I29" t="s">
        <v>1079</v>
      </c>
      <c r="J29" t="s">
        <v>1076</v>
      </c>
      <c r="K29">
        <v>5</v>
      </c>
      <c r="L29" t="s">
        <v>1053</v>
      </c>
      <c r="M29">
        <v>5</v>
      </c>
    </row>
    <row r="30" spans="1:13" x14ac:dyDescent="0.3">
      <c r="A30" t="s">
        <v>488</v>
      </c>
      <c r="B30" t="s">
        <v>5</v>
      </c>
      <c r="C30">
        <v>89</v>
      </c>
      <c r="D30" t="s">
        <v>13</v>
      </c>
      <c r="E30" s="26">
        <v>45056</v>
      </c>
      <c r="F30">
        <v>176</v>
      </c>
      <c r="G30">
        <v>4.5</v>
      </c>
      <c r="H30">
        <v>2023</v>
      </c>
      <c r="I30" t="s">
        <v>1080</v>
      </c>
      <c r="J30" t="s">
        <v>1078</v>
      </c>
      <c r="K30">
        <v>5</v>
      </c>
      <c r="L30" t="s">
        <v>1053</v>
      </c>
      <c r="M30">
        <v>5</v>
      </c>
    </row>
    <row r="31" spans="1:13" x14ac:dyDescent="0.3">
      <c r="A31" t="s">
        <v>489</v>
      </c>
      <c r="B31" t="s">
        <v>18</v>
      </c>
      <c r="C31">
        <v>54</v>
      </c>
      <c r="D31" t="s">
        <v>11</v>
      </c>
      <c r="E31" s="26">
        <v>45057</v>
      </c>
      <c r="F31">
        <v>31</v>
      </c>
      <c r="G31">
        <v>3.3</v>
      </c>
      <c r="H31">
        <v>2023</v>
      </c>
      <c r="I31" t="s">
        <v>1081</v>
      </c>
      <c r="J31" t="s">
        <v>1076</v>
      </c>
      <c r="K31">
        <v>3</v>
      </c>
      <c r="L31" t="s">
        <v>1053</v>
      </c>
      <c r="M31">
        <v>5</v>
      </c>
    </row>
    <row r="32" spans="1:13" x14ac:dyDescent="0.3">
      <c r="A32" t="s">
        <v>490</v>
      </c>
      <c r="B32" t="s">
        <v>23</v>
      </c>
      <c r="C32">
        <v>25</v>
      </c>
      <c r="D32" t="s">
        <v>11</v>
      </c>
      <c r="E32" s="26">
        <v>45058</v>
      </c>
      <c r="F32">
        <v>27</v>
      </c>
      <c r="G32">
        <v>3.2</v>
      </c>
      <c r="H32">
        <v>2023</v>
      </c>
      <c r="I32" t="s">
        <v>1085</v>
      </c>
      <c r="J32" t="s">
        <v>1082</v>
      </c>
      <c r="K32">
        <v>3</v>
      </c>
      <c r="L32" t="s">
        <v>1053</v>
      </c>
      <c r="M32">
        <v>5</v>
      </c>
    </row>
    <row r="33" spans="1:13" x14ac:dyDescent="0.3">
      <c r="A33" t="s">
        <v>491</v>
      </c>
      <c r="B33" t="s">
        <v>14</v>
      </c>
      <c r="C33">
        <v>91</v>
      </c>
      <c r="D33" t="s">
        <v>13</v>
      </c>
      <c r="E33" s="26">
        <v>45058</v>
      </c>
      <c r="F33">
        <v>76</v>
      </c>
      <c r="G33">
        <v>4.9000000000000004</v>
      </c>
      <c r="H33">
        <v>2023</v>
      </c>
      <c r="I33" t="s">
        <v>1085</v>
      </c>
      <c r="J33" t="s">
        <v>1078</v>
      </c>
      <c r="K33">
        <v>5</v>
      </c>
      <c r="L33" t="s">
        <v>1053</v>
      </c>
      <c r="M33">
        <v>5</v>
      </c>
    </row>
    <row r="34" spans="1:13" x14ac:dyDescent="0.3">
      <c r="A34" t="s">
        <v>492</v>
      </c>
      <c r="B34" t="s">
        <v>8</v>
      </c>
      <c r="C34">
        <v>144</v>
      </c>
      <c r="D34" t="s">
        <v>6</v>
      </c>
      <c r="E34" s="26">
        <v>45058</v>
      </c>
      <c r="F34">
        <v>62</v>
      </c>
      <c r="G34">
        <v>4.8</v>
      </c>
      <c r="H34">
        <v>2023</v>
      </c>
      <c r="I34" t="s">
        <v>1085</v>
      </c>
      <c r="J34" t="s">
        <v>1077</v>
      </c>
      <c r="K34">
        <v>5</v>
      </c>
      <c r="L34" t="s">
        <v>1053</v>
      </c>
      <c r="M34">
        <v>5</v>
      </c>
    </row>
    <row r="35" spans="1:13" x14ac:dyDescent="0.3">
      <c r="A35" t="s">
        <v>493</v>
      </c>
      <c r="B35" t="s">
        <v>14</v>
      </c>
      <c r="C35">
        <v>81</v>
      </c>
      <c r="D35" t="s">
        <v>9</v>
      </c>
      <c r="E35" s="26">
        <v>45060</v>
      </c>
      <c r="F35">
        <v>100</v>
      </c>
      <c r="G35">
        <v>1.3</v>
      </c>
      <c r="H35">
        <v>2023</v>
      </c>
      <c r="I35" t="s">
        <v>1084</v>
      </c>
      <c r="J35" t="s">
        <v>1078</v>
      </c>
      <c r="K35">
        <v>1</v>
      </c>
      <c r="L35" t="s">
        <v>1053</v>
      </c>
      <c r="M35">
        <v>5</v>
      </c>
    </row>
    <row r="36" spans="1:13" x14ac:dyDescent="0.3">
      <c r="A36" t="s">
        <v>494</v>
      </c>
      <c r="B36" t="s">
        <v>17</v>
      </c>
      <c r="C36">
        <v>92</v>
      </c>
      <c r="D36" t="s">
        <v>11</v>
      </c>
      <c r="E36" s="26">
        <v>45060</v>
      </c>
      <c r="F36">
        <v>44</v>
      </c>
      <c r="G36">
        <v>3.1</v>
      </c>
      <c r="H36">
        <v>2023</v>
      </c>
      <c r="I36" t="s">
        <v>1084</v>
      </c>
      <c r="J36" t="s">
        <v>1078</v>
      </c>
      <c r="K36">
        <v>3</v>
      </c>
      <c r="L36" t="s">
        <v>1053</v>
      </c>
      <c r="M36">
        <v>5</v>
      </c>
    </row>
    <row r="37" spans="1:13" x14ac:dyDescent="0.3">
      <c r="A37" t="s">
        <v>495</v>
      </c>
      <c r="B37" t="s">
        <v>23</v>
      </c>
      <c r="C37">
        <v>115</v>
      </c>
      <c r="D37" t="s">
        <v>13</v>
      </c>
      <c r="E37" s="26">
        <v>45060</v>
      </c>
      <c r="F37">
        <v>168</v>
      </c>
      <c r="G37">
        <v>3.4</v>
      </c>
      <c r="H37">
        <v>2023</v>
      </c>
      <c r="I37" t="s">
        <v>1084</v>
      </c>
      <c r="J37" t="s">
        <v>1078</v>
      </c>
      <c r="K37">
        <v>3</v>
      </c>
      <c r="L37" t="s">
        <v>1053</v>
      </c>
      <c r="M37">
        <v>5</v>
      </c>
    </row>
    <row r="38" spans="1:13" x14ac:dyDescent="0.3">
      <c r="A38" t="s">
        <v>496</v>
      </c>
      <c r="B38" t="s">
        <v>15</v>
      </c>
      <c r="C38">
        <v>56</v>
      </c>
      <c r="D38" t="s">
        <v>13</v>
      </c>
      <c r="E38" s="26">
        <v>45061</v>
      </c>
      <c r="F38">
        <v>200</v>
      </c>
      <c r="G38">
        <v>4.5999999999999996</v>
      </c>
      <c r="H38">
        <v>2023</v>
      </c>
      <c r="I38" t="s">
        <v>1075</v>
      </c>
      <c r="J38" t="s">
        <v>1076</v>
      </c>
      <c r="K38">
        <v>5</v>
      </c>
      <c r="L38" t="s">
        <v>1053</v>
      </c>
      <c r="M38">
        <v>5</v>
      </c>
    </row>
    <row r="39" spans="1:13" x14ac:dyDescent="0.3">
      <c r="A39" t="s">
        <v>497</v>
      </c>
      <c r="B39" t="s">
        <v>12</v>
      </c>
      <c r="C39">
        <v>154</v>
      </c>
      <c r="D39" t="s">
        <v>11</v>
      </c>
      <c r="E39" s="26">
        <v>45061</v>
      </c>
      <c r="F39">
        <v>84</v>
      </c>
      <c r="G39">
        <v>4.3</v>
      </c>
      <c r="H39">
        <v>2023</v>
      </c>
      <c r="I39" t="s">
        <v>1075</v>
      </c>
      <c r="J39" t="s">
        <v>1077</v>
      </c>
      <c r="K39">
        <v>4</v>
      </c>
      <c r="L39" t="s">
        <v>1053</v>
      </c>
      <c r="M39">
        <v>5</v>
      </c>
    </row>
    <row r="40" spans="1:13" x14ac:dyDescent="0.3">
      <c r="A40" t="s">
        <v>498</v>
      </c>
      <c r="B40" t="s">
        <v>5</v>
      </c>
      <c r="C40">
        <v>51</v>
      </c>
      <c r="D40" t="s">
        <v>13</v>
      </c>
      <c r="E40" s="26">
        <v>45062</v>
      </c>
      <c r="F40">
        <v>117</v>
      </c>
      <c r="G40">
        <v>2.7</v>
      </c>
      <c r="H40">
        <v>2023</v>
      </c>
      <c r="I40" t="s">
        <v>1079</v>
      </c>
      <c r="J40" t="s">
        <v>1076</v>
      </c>
      <c r="K40">
        <v>3</v>
      </c>
      <c r="L40" t="s">
        <v>1053</v>
      </c>
      <c r="M40">
        <v>5</v>
      </c>
    </row>
    <row r="41" spans="1:13" x14ac:dyDescent="0.3">
      <c r="A41" t="s">
        <v>499</v>
      </c>
      <c r="B41" t="s">
        <v>7</v>
      </c>
      <c r="C41">
        <v>21</v>
      </c>
      <c r="D41" t="s">
        <v>9</v>
      </c>
      <c r="E41" s="26">
        <v>45062</v>
      </c>
      <c r="F41">
        <v>63</v>
      </c>
      <c r="G41">
        <v>4.2</v>
      </c>
      <c r="H41">
        <v>2023</v>
      </c>
      <c r="I41" t="s">
        <v>1079</v>
      </c>
      <c r="J41" t="s">
        <v>1082</v>
      </c>
      <c r="K41">
        <v>4</v>
      </c>
      <c r="L41" t="s">
        <v>1053</v>
      </c>
      <c r="M41">
        <v>5</v>
      </c>
    </row>
    <row r="42" spans="1:13" x14ac:dyDescent="0.3">
      <c r="A42" t="s">
        <v>500</v>
      </c>
      <c r="B42" t="s">
        <v>23</v>
      </c>
      <c r="C42">
        <v>80</v>
      </c>
      <c r="D42" t="s">
        <v>13</v>
      </c>
      <c r="E42" s="26">
        <v>45063</v>
      </c>
      <c r="F42">
        <v>145</v>
      </c>
      <c r="G42">
        <v>4.9000000000000004</v>
      </c>
      <c r="H42">
        <v>2023</v>
      </c>
      <c r="I42" t="s">
        <v>1080</v>
      </c>
      <c r="J42" t="s">
        <v>1078</v>
      </c>
      <c r="K42">
        <v>5</v>
      </c>
      <c r="L42" t="s">
        <v>1053</v>
      </c>
      <c r="M42">
        <v>5</v>
      </c>
    </row>
    <row r="43" spans="1:13" x14ac:dyDescent="0.3">
      <c r="A43" t="s">
        <v>501</v>
      </c>
      <c r="B43" t="s">
        <v>5</v>
      </c>
      <c r="C43">
        <v>139</v>
      </c>
      <c r="D43" t="s">
        <v>11</v>
      </c>
      <c r="E43" s="26">
        <v>45063</v>
      </c>
      <c r="F43">
        <v>220</v>
      </c>
      <c r="G43">
        <v>3.2</v>
      </c>
      <c r="H43">
        <v>2023</v>
      </c>
      <c r="I43" t="s">
        <v>1080</v>
      </c>
      <c r="J43" t="s">
        <v>1077</v>
      </c>
      <c r="K43">
        <v>3</v>
      </c>
      <c r="L43" t="s">
        <v>1053</v>
      </c>
      <c r="M43">
        <v>5</v>
      </c>
    </row>
    <row r="44" spans="1:13" x14ac:dyDescent="0.3">
      <c r="A44" t="s">
        <v>502</v>
      </c>
      <c r="B44" t="s">
        <v>24</v>
      </c>
      <c r="C44">
        <v>50</v>
      </c>
      <c r="D44" t="s">
        <v>9</v>
      </c>
      <c r="E44" s="26">
        <v>45063</v>
      </c>
      <c r="F44">
        <v>26</v>
      </c>
      <c r="G44">
        <v>4.7</v>
      </c>
      <c r="H44">
        <v>2023</v>
      </c>
      <c r="I44" t="s">
        <v>1080</v>
      </c>
      <c r="J44" t="s">
        <v>1076</v>
      </c>
      <c r="K44">
        <v>5</v>
      </c>
      <c r="L44" t="s">
        <v>1053</v>
      </c>
      <c r="M44">
        <v>5</v>
      </c>
    </row>
    <row r="45" spans="1:13" x14ac:dyDescent="0.3">
      <c r="A45" t="s">
        <v>503</v>
      </c>
      <c r="B45" t="s">
        <v>23</v>
      </c>
      <c r="C45">
        <v>88</v>
      </c>
      <c r="D45" t="s">
        <v>13</v>
      </c>
      <c r="E45" s="26">
        <v>45063</v>
      </c>
      <c r="F45">
        <v>78</v>
      </c>
      <c r="G45">
        <v>4.3</v>
      </c>
      <c r="H45">
        <v>2023</v>
      </c>
      <c r="I45" t="s">
        <v>1080</v>
      </c>
      <c r="J45" t="s">
        <v>1078</v>
      </c>
      <c r="K45">
        <v>4</v>
      </c>
      <c r="L45" t="s">
        <v>1053</v>
      </c>
      <c r="M45">
        <v>5</v>
      </c>
    </row>
    <row r="46" spans="1:13" x14ac:dyDescent="0.3">
      <c r="A46" t="s">
        <v>504</v>
      </c>
      <c r="B46" t="s">
        <v>18</v>
      </c>
      <c r="C46">
        <v>19</v>
      </c>
      <c r="D46" t="s">
        <v>6</v>
      </c>
      <c r="E46" s="26">
        <v>45064</v>
      </c>
      <c r="F46">
        <v>132</v>
      </c>
      <c r="G46">
        <v>4.3</v>
      </c>
      <c r="H46">
        <v>2023</v>
      </c>
      <c r="I46" t="s">
        <v>1081</v>
      </c>
      <c r="J46" t="s">
        <v>1082</v>
      </c>
      <c r="K46">
        <v>4</v>
      </c>
      <c r="L46" t="s">
        <v>1053</v>
      </c>
      <c r="M46">
        <v>5</v>
      </c>
    </row>
    <row r="47" spans="1:13" x14ac:dyDescent="0.3">
      <c r="A47" t="s">
        <v>505</v>
      </c>
      <c r="B47" t="s">
        <v>22</v>
      </c>
      <c r="C47">
        <v>104</v>
      </c>
      <c r="D47" t="s">
        <v>6</v>
      </c>
      <c r="E47" s="26">
        <v>45065</v>
      </c>
      <c r="F47">
        <v>68</v>
      </c>
      <c r="G47">
        <v>3.7</v>
      </c>
      <c r="H47">
        <v>2023</v>
      </c>
      <c r="I47" t="s">
        <v>1085</v>
      </c>
      <c r="J47" t="s">
        <v>1078</v>
      </c>
      <c r="K47">
        <v>4</v>
      </c>
      <c r="L47" t="s">
        <v>1053</v>
      </c>
      <c r="M47">
        <v>5</v>
      </c>
    </row>
    <row r="48" spans="1:13" x14ac:dyDescent="0.3">
      <c r="A48" t="s">
        <v>506</v>
      </c>
      <c r="B48" t="s">
        <v>12</v>
      </c>
      <c r="C48">
        <v>67</v>
      </c>
      <c r="D48" t="s">
        <v>11</v>
      </c>
      <c r="E48" s="26">
        <v>45067</v>
      </c>
      <c r="F48">
        <v>129</v>
      </c>
      <c r="G48">
        <v>4.7</v>
      </c>
      <c r="H48">
        <v>2023</v>
      </c>
      <c r="I48" t="s">
        <v>1084</v>
      </c>
      <c r="J48" t="s">
        <v>1078</v>
      </c>
      <c r="K48">
        <v>5</v>
      </c>
      <c r="L48" t="s">
        <v>1053</v>
      </c>
      <c r="M48">
        <v>5</v>
      </c>
    </row>
    <row r="49" spans="1:13" x14ac:dyDescent="0.3">
      <c r="A49" t="s">
        <v>507</v>
      </c>
      <c r="B49" t="s">
        <v>16</v>
      </c>
      <c r="C49">
        <v>107</v>
      </c>
      <c r="D49" t="s">
        <v>6</v>
      </c>
      <c r="E49" s="26">
        <v>45067</v>
      </c>
      <c r="F49">
        <v>115</v>
      </c>
      <c r="G49">
        <v>4.9000000000000004</v>
      </c>
      <c r="H49">
        <v>2023</v>
      </c>
      <c r="I49" t="s">
        <v>1084</v>
      </c>
      <c r="J49" t="s">
        <v>1078</v>
      </c>
      <c r="K49">
        <v>5</v>
      </c>
      <c r="L49" t="s">
        <v>1053</v>
      </c>
      <c r="M49">
        <v>5</v>
      </c>
    </row>
    <row r="50" spans="1:13" x14ac:dyDescent="0.3">
      <c r="A50" t="s">
        <v>508</v>
      </c>
      <c r="B50" t="s">
        <v>16</v>
      </c>
      <c r="C50">
        <v>93</v>
      </c>
      <c r="D50" t="s">
        <v>6</v>
      </c>
      <c r="E50" s="26">
        <v>45067</v>
      </c>
      <c r="F50">
        <v>128</v>
      </c>
      <c r="G50">
        <v>3.9</v>
      </c>
      <c r="H50">
        <v>2023</v>
      </c>
      <c r="I50" t="s">
        <v>1084</v>
      </c>
      <c r="J50" t="s">
        <v>1078</v>
      </c>
      <c r="K50">
        <v>4</v>
      </c>
      <c r="L50" t="s">
        <v>1053</v>
      </c>
      <c r="M50">
        <v>5</v>
      </c>
    </row>
    <row r="51" spans="1:13" x14ac:dyDescent="0.3">
      <c r="A51" t="s">
        <v>509</v>
      </c>
      <c r="B51" t="s">
        <v>16</v>
      </c>
      <c r="C51">
        <v>117</v>
      </c>
      <c r="D51" t="s">
        <v>11</v>
      </c>
      <c r="E51" s="26">
        <v>45067</v>
      </c>
      <c r="F51">
        <v>90</v>
      </c>
      <c r="G51">
        <v>4.5</v>
      </c>
      <c r="H51">
        <v>2023</v>
      </c>
      <c r="I51" t="s">
        <v>1084</v>
      </c>
      <c r="J51" t="s">
        <v>1078</v>
      </c>
      <c r="K51">
        <v>5</v>
      </c>
      <c r="L51" t="s">
        <v>1053</v>
      </c>
      <c r="M51">
        <v>5</v>
      </c>
    </row>
    <row r="52" spans="1:13" x14ac:dyDescent="0.3">
      <c r="A52" t="s">
        <v>510</v>
      </c>
      <c r="B52" t="s">
        <v>24</v>
      </c>
      <c r="C52">
        <v>76</v>
      </c>
      <c r="D52" t="s">
        <v>13</v>
      </c>
      <c r="E52" s="26">
        <v>45068</v>
      </c>
      <c r="F52">
        <v>39</v>
      </c>
      <c r="G52">
        <v>4.5999999999999996</v>
      </c>
      <c r="H52">
        <v>2023</v>
      </c>
      <c r="I52" t="s">
        <v>1075</v>
      </c>
      <c r="J52" t="s">
        <v>1078</v>
      </c>
      <c r="K52">
        <v>5</v>
      </c>
      <c r="L52" t="s">
        <v>1053</v>
      </c>
      <c r="M52">
        <v>5</v>
      </c>
    </row>
    <row r="53" spans="1:13" x14ac:dyDescent="0.3">
      <c r="A53" t="s">
        <v>511</v>
      </c>
      <c r="B53" t="s">
        <v>18</v>
      </c>
      <c r="C53">
        <v>64</v>
      </c>
      <c r="D53" t="s">
        <v>6</v>
      </c>
      <c r="E53" s="26">
        <v>45068</v>
      </c>
      <c r="F53">
        <v>132</v>
      </c>
      <c r="G53">
        <v>3.3</v>
      </c>
      <c r="H53">
        <v>2023</v>
      </c>
      <c r="I53" t="s">
        <v>1075</v>
      </c>
      <c r="J53" t="s">
        <v>1078</v>
      </c>
      <c r="K53">
        <v>3</v>
      </c>
      <c r="L53" t="s">
        <v>1053</v>
      </c>
      <c r="M53">
        <v>5</v>
      </c>
    </row>
    <row r="54" spans="1:13" x14ac:dyDescent="0.3">
      <c r="A54" t="s">
        <v>512</v>
      </c>
      <c r="B54" t="s">
        <v>8</v>
      </c>
      <c r="C54">
        <v>33</v>
      </c>
      <c r="D54" t="s">
        <v>6</v>
      </c>
      <c r="E54" s="26">
        <v>45068</v>
      </c>
      <c r="F54">
        <v>170</v>
      </c>
      <c r="G54">
        <v>3.8</v>
      </c>
      <c r="H54">
        <v>2023</v>
      </c>
      <c r="I54" t="s">
        <v>1075</v>
      </c>
      <c r="J54" t="s">
        <v>1076</v>
      </c>
      <c r="K54">
        <v>4</v>
      </c>
      <c r="L54" t="s">
        <v>1053</v>
      </c>
      <c r="M54">
        <v>5</v>
      </c>
    </row>
    <row r="55" spans="1:13" x14ac:dyDescent="0.3">
      <c r="A55" t="s">
        <v>513</v>
      </c>
      <c r="B55" t="s">
        <v>16</v>
      </c>
      <c r="C55">
        <v>115</v>
      </c>
      <c r="D55" t="s">
        <v>11</v>
      </c>
      <c r="E55" s="26">
        <v>45068</v>
      </c>
      <c r="F55">
        <v>42</v>
      </c>
      <c r="G55">
        <v>4.7</v>
      </c>
      <c r="H55">
        <v>2023</v>
      </c>
      <c r="I55" t="s">
        <v>1075</v>
      </c>
      <c r="J55" t="s">
        <v>1078</v>
      </c>
      <c r="K55">
        <v>5</v>
      </c>
      <c r="L55" t="s">
        <v>1053</v>
      </c>
      <c r="M55">
        <v>5</v>
      </c>
    </row>
    <row r="56" spans="1:13" x14ac:dyDescent="0.3">
      <c r="A56" t="s">
        <v>514</v>
      </c>
      <c r="B56" t="s">
        <v>21</v>
      </c>
      <c r="C56">
        <v>155</v>
      </c>
      <c r="D56" t="s">
        <v>13</v>
      </c>
      <c r="E56" s="26">
        <v>45069</v>
      </c>
      <c r="F56">
        <v>37</v>
      </c>
      <c r="G56">
        <v>4</v>
      </c>
      <c r="H56">
        <v>2023</v>
      </c>
      <c r="I56" t="s">
        <v>1079</v>
      </c>
      <c r="J56" t="s">
        <v>1077</v>
      </c>
      <c r="K56">
        <v>4</v>
      </c>
      <c r="L56" t="s">
        <v>1053</v>
      </c>
      <c r="M56">
        <v>5</v>
      </c>
    </row>
    <row r="57" spans="1:13" x14ac:dyDescent="0.3">
      <c r="A57" t="s">
        <v>515</v>
      </c>
      <c r="B57" t="s">
        <v>12</v>
      </c>
      <c r="C57">
        <v>117</v>
      </c>
      <c r="D57" t="s">
        <v>13</v>
      </c>
      <c r="E57" s="26">
        <v>45069</v>
      </c>
      <c r="F57">
        <v>88</v>
      </c>
      <c r="G57">
        <v>4.7</v>
      </c>
      <c r="H57">
        <v>2023</v>
      </c>
      <c r="I57" t="s">
        <v>1079</v>
      </c>
      <c r="J57" t="s">
        <v>1078</v>
      </c>
      <c r="K57">
        <v>5</v>
      </c>
      <c r="L57" t="s">
        <v>1053</v>
      </c>
      <c r="M57">
        <v>5</v>
      </c>
    </row>
    <row r="58" spans="1:13" x14ac:dyDescent="0.3">
      <c r="A58" t="s">
        <v>516</v>
      </c>
      <c r="B58" t="s">
        <v>5</v>
      </c>
      <c r="C58">
        <v>63</v>
      </c>
      <c r="D58" t="s">
        <v>13</v>
      </c>
      <c r="E58" s="26">
        <v>45069</v>
      </c>
      <c r="F58">
        <v>80</v>
      </c>
      <c r="G58">
        <v>2.5</v>
      </c>
      <c r="H58">
        <v>2023</v>
      </c>
      <c r="I58" t="s">
        <v>1079</v>
      </c>
      <c r="J58" t="s">
        <v>1078</v>
      </c>
      <c r="K58">
        <v>3</v>
      </c>
      <c r="L58" t="s">
        <v>1053</v>
      </c>
      <c r="M58">
        <v>5</v>
      </c>
    </row>
    <row r="59" spans="1:13" x14ac:dyDescent="0.3">
      <c r="A59" t="s">
        <v>517</v>
      </c>
      <c r="B59" t="s">
        <v>18</v>
      </c>
      <c r="C59">
        <v>59</v>
      </c>
      <c r="D59" t="s">
        <v>10</v>
      </c>
      <c r="E59" s="26">
        <v>45070</v>
      </c>
      <c r="F59">
        <v>123</v>
      </c>
      <c r="G59">
        <v>3.6</v>
      </c>
      <c r="H59">
        <v>2023</v>
      </c>
      <c r="I59" t="s">
        <v>1080</v>
      </c>
      <c r="J59" t="s">
        <v>1076</v>
      </c>
      <c r="K59">
        <v>4</v>
      </c>
      <c r="L59" t="s">
        <v>1053</v>
      </c>
      <c r="M59">
        <v>5</v>
      </c>
    </row>
    <row r="60" spans="1:13" x14ac:dyDescent="0.3">
      <c r="A60" t="s">
        <v>518</v>
      </c>
      <c r="B60" t="s">
        <v>7</v>
      </c>
      <c r="C60">
        <v>133</v>
      </c>
      <c r="D60" t="s">
        <v>6</v>
      </c>
      <c r="E60" s="26">
        <v>45070</v>
      </c>
      <c r="F60">
        <v>31</v>
      </c>
      <c r="G60">
        <v>3.7</v>
      </c>
      <c r="H60">
        <v>2023</v>
      </c>
      <c r="I60" t="s">
        <v>1080</v>
      </c>
      <c r="J60" t="s">
        <v>1077</v>
      </c>
      <c r="K60">
        <v>4</v>
      </c>
      <c r="L60" t="s">
        <v>1053</v>
      </c>
      <c r="M60">
        <v>5</v>
      </c>
    </row>
    <row r="61" spans="1:13" x14ac:dyDescent="0.3">
      <c r="A61" t="s">
        <v>519</v>
      </c>
      <c r="B61" t="s">
        <v>17</v>
      </c>
      <c r="C61">
        <v>101</v>
      </c>
      <c r="D61" t="s">
        <v>9</v>
      </c>
      <c r="E61" s="26">
        <v>45070</v>
      </c>
      <c r="F61">
        <v>205</v>
      </c>
      <c r="G61">
        <v>3.9</v>
      </c>
      <c r="H61">
        <v>2023</v>
      </c>
      <c r="I61" t="s">
        <v>1080</v>
      </c>
      <c r="J61" t="s">
        <v>1078</v>
      </c>
      <c r="K61">
        <v>4</v>
      </c>
      <c r="L61" t="s">
        <v>1053</v>
      </c>
      <c r="M61">
        <v>5</v>
      </c>
    </row>
    <row r="62" spans="1:13" x14ac:dyDescent="0.3">
      <c r="A62" t="s">
        <v>520</v>
      </c>
      <c r="B62" t="s">
        <v>14</v>
      </c>
      <c r="C62">
        <v>151</v>
      </c>
      <c r="D62" t="s">
        <v>13</v>
      </c>
      <c r="E62" s="26">
        <v>45071</v>
      </c>
      <c r="F62">
        <v>123</v>
      </c>
      <c r="G62">
        <v>3.7</v>
      </c>
      <c r="H62">
        <v>2023</v>
      </c>
      <c r="I62" t="s">
        <v>1081</v>
      </c>
      <c r="J62" t="s">
        <v>1077</v>
      </c>
      <c r="K62">
        <v>4</v>
      </c>
      <c r="L62" t="s">
        <v>1053</v>
      </c>
      <c r="M62">
        <v>5</v>
      </c>
    </row>
    <row r="63" spans="1:13" x14ac:dyDescent="0.3">
      <c r="A63" t="s">
        <v>521</v>
      </c>
      <c r="B63" t="s">
        <v>8</v>
      </c>
      <c r="C63">
        <v>146</v>
      </c>
      <c r="D63" t="s">
        <v>6</v>
      </c>
      <c r="E63" s="26">
        <v>45071</v>
      </c>
      <c r="F63">
        <v>123</v>
      </c>
      <c r="G63">
        <v>4.3</v>
      </c>
      <c r="H63">
        <v>2023</v>
      </c>
      <c r="I63" t="s">
        <v>1081</v>
      </c>
      <c r="J63" t="s">
        <v>1077</v>
      </c>
      <c r="K63">
        <v>4</v>
      </c>
      <c r="L63" t="s">
        <v>1053</v>
      </c>
      <c r="M63">
        <v>5</v>
      </c>
    </row>
    <row r="64" spans="1:13" x14ac:dyDescent="0.3">
      <c r="A64" t="s">
        <v>522</v>
      </c>
      <c r="B64" t="s">
        <v>5</v>
      </c>
      <c r="C64">
        <v>148</v>
      </c>
      <c r="D64" t="s">
        <v>6</v>
      </c>
      <c r="E64" s="26">
        <v>45071</v>
      </c>
      <c r="F64">
        <v>36</v>
      </c>
      <c r="G64">
        <v>2.9</v>
      </c>
      <c r="H64">
        <v>2023</v>
      </c>
      <c r="I64" t="s">
        <v>1081</v>
      </c>
      <c r="J64" t="s">
        <v>1077</v>
      </c>
      <c r="K64">
        <v>3</v>
      </c>
      <c r="L64" t="s">
        <v>1053</v>
      </c>
      <c r="M64">
        <v>5</v>
      </c>
    </row>
    <row r="65" spans="1:13" x14ac:dyDescent="0.3">
      <c r="A65" t="s">
        <v>523</v>
      </c>
      <c r="B65" t="s">
        <v>14</v>
      </c>
      <c r="C65">
        <v>81</v>
      </c>
      <c r="D65" t="s">
        <v>6</v>
      </c>
      <c r="E65" s="26">
        <v>45071</v>
      </c>
      <c r="F65">
        <v>116</v>
      </c>
      <c r="G65">
        <v>4.3</v>
      </c>
      <c r="H65">
        <v>2023</v>
      </c>
      <c r="I65" t="s">
        <v>1081</v>
      </c>
      <c r="J65" t="s">
        <v>1078</v>
      </c>
      <c r="K65">
        <v>4</v>
      </c>
      <c r="L65" t="s">
        <v>1053</v>
      </c>
      <c r="M65">
        <v>5</v>
      </c>
    </row>
    <row r="66" spans="1:13" x14ac:dyDescent="0.3">
      <c r="A66" t="s">
        <v>524</v>
      </c>
      <c r="B66" t="s">
        <v>22</v>
      </c>
      <c r="C66">
        <v>115</v>
      </c>
      <c r="D66" t="s">
        <v>6</v>
      </c>
      <c r="E66" s="26">
        <v>45071</v>
      </c>
      <c r="F66">
        <v>40</v>
      </c>
      <c r="G66">
        <v>4.9000000000000004</v>
      </c>
      <c r="H66">
        <v>2023</v>
      </c>
      <c r="I66" t="s">
        <v>1081</v>
      </c>
      <c r="J66" t="s">
        <v>1078</v>
      </c>
      <c r="K66">
        <v>5</v>
      </c>
      <c r="L66" t="s">
        <v>1053</v>
      </c>
      <c r="M66">
        <v>5</v>
      </c>
    </row>
    <row r="67" spans="1:13" x14ac:dyDescent="0.3">
      <c r="A67" t="s">
        <v>525</v>
      </c>
      <c r="B67" t="s">
        <v>22</v>
      </c>
      <c r="C67">
        <v>117</v>
      </c>
      <c r="D67" t="s">
        <v>13</v>
      </c>
      <c r="E67" s="26">
        <v>45071</v>
      </c>
      <c r="F67">
        <v>40</v>
      </c>
      <c r="G67">
        <v>4</v>
      </c>
      <c r="H67">
        <v>2023</v>
      </c>
      <c r="I67" t="s">
        <v>1081</v>
      </c>
      <c r="J67" t="s">
        <v>1078</v>
      </c>
      <c r="K67">
        <v>4</v>
      </c>
      <c r="L67" t="s">
        <v>1053</v>
      </c>
      <c r="M67">
        <v>5</v>
      </c>
    </row>
    <row r="68" spans="1:13" x14ac:dyDescent="0.3">
      <c r="A68" t="s">
        <v>526</v>
      </c>
      <c r="B68" t="s">
        <v>17</v>
      </c>
      <c r="C68">
        <v>110</v>
      </c>
      <c r="D68" t="s">
        <v>11</v>
      </c>
      <c r="E68" s="26">
        <v>45072</v>
      </c>
      <c r="F68">
        <v>82</v>
      </c>
      <c r="G68">
        <v>4</v>
      </c>
      <c r="H68">
        <v>2023</v>
      </c>
      <c r="I68" t="s">
        <v>1085</v>
      </c>
      <c r="J68" t="s">
        <v>1078</v>
      </c>
      <c r="K68">
        <v>4</v>
      </c>
      <c r="L68" t="s">
        <v>1053</v>
      </c>
      <c r="M68">
        <v>5</v>
      </c>
    </row>
    <row r="69" spans="1:13" x14ac:dyDescent="0.3">
      <c r="A69" t="s">
        <v>527</v>
      </c>
      <c r="B69" t="s">
        <v>24</v>
      </c>
      <c r="C69">
        <v>103</v>
      </c>
      <c r="D69" t="s">
        <v>10</v>
      </c>
      <c r="E69" s="26">
        <v>45072</v>
      </c>
      <c r="F69">
        <v>62</v>
      </c>
      <c r="G69">
        <v>3.4</v>
      </c>
      <c r="H69">
        <v>2023</v>
      </c>
      <c r="I69" t="s">
        <v>1085</v>
      </c>
      <c r="J69" t="s">
        <v>1078</v>
      </c>
      <c r="K69">
        <v>3</v>
      </c>
      <c r="L69" t="s">
        <v>1053</v>
      </c>
      <c r="M69">
        <v>5</v>
      </c>
    </row>
    <row r="70" spans="1:13" x14ac:dyDescent="0.3">
      <c r="A70" t="s">
        <v>528</v>
      </c>
      <c r="B70" t="s">
        <v>21</v>
      </c>
      <c r="C70">
        <v>45</v>
      </c>
      <c r="D70" t="s">
        <v>10</v>
      </c>
      <c r="E70" s="26">
        <v>45072</v>
      </c>
      <c r="F70">
        <v>135</v>
      </c>
      <c r="G70">
        <v>3.9</v>
      </c>
      <c r="H70">
        <v>2023</v>
      </c>
      <c r="I70" t="s">
        <v>1085</v>
      </c>
      <c r="J70" t="s">
        <v>1076</v>
      </c>
      <c r="K70">
        <v>4</v>
      </c>
      <c r="L70" t="s">
        <v>1053</v>
      </c>
      <c r="M70">
        <v>5</v>
      </c>
    </row>
    <row r="71" spans="1:13" x14ac:dyDescent="0.3">
      <c r="A71" t="s">
        <v>529</v>
      </c>
      <c r="B71" t="s">
        <v>17</v>
      </c>
      <c r="C71">
        <v>110</v>
      </c>
      <c r="D71" t="s">
        <v>9</v>
      </c>
      <c r="E71" s="26">
        <v>45072</v>
      </c>
      <c r="F71">
        <v>155</v>
      </c>
      <c r="G71">
        <v>2.1</v>
      </c>
      <c r="H71">
        <v>2023</v>
      </c>
      <c r="I71" t="s">
        <v>1085</v>
      </c>
      <c r="J71" t="s">
        <v>1078</v>
      </c>
      <c r="K71">
        <v>2</v>
      </c>
      <c r="L71" t="s">
        <v>1053</v>
      </c>
      <c r="M71">
        <v>5</v>
      </c>
    </row>
    <row r="72" spans="1:13" x14ac:dyDescent="0.3">
      <c r="A72" t="s">
        <v>530</v>
      </c>
      <c r="B72" t="s">
        <v>18</v>
      </c>
      <c r="C72">
        <v>43</v>
      </c>
      <c r="D72" t="s">
        <v>11</v>
      </c>
      <c r="E72" s="26">
        <v>45072</v>
      </c>
      <c r="F72">
        <v>37</v>
      </c>
      <c r="G72">
        <v>4.9000000000000004</v>
      </c>
      <c r="H72">
        <v>2023</v>
      </c>
      <c r="I72" t="s">
        <v>1085</v>
      </c>
      <c r="J72" t="s">
        <v>1076</v>
      </c>
      <c r="K72">
        <v>5</v>
      </c>
      <c r="L72" t="s">
        <v>1053</v>
      </c>
      <c r="M72">
        <v>5</v>
      </c>
    </row>
    <row r="73" spans="1:13" x14ac:dyDescent="0.3">
      <c r="A73" t="s">
        <v>531</v>
      </c>
      <c r="B73" t="s">
        <v>17</v>
      </c>
      <c r="C73">
        <v>104</v>
      </c>
      <c r="D73" t="s">
        <v>13</v>
      </c>
      <c r="E73" s="26">
        <v>45073</v>
      </c>
      <c r="F73">
        <v>56</v>
      </c>
      <c r="G73">
        <v>3.4</v>
      </c>
      <c r="H73">
        <v>2023</v>
      </c>
      <c r="I73" t="s">
        <v>1083</v>
      </c>
      <c r="J73" t="s">
        <v>1078</v>
      </c>
      <c r="K73">
        <v>3</v>
      </c>
      <c r="L73" t="s">
        <v>1053</v>
      </c>
      <c r="M73">
        <v>5</v>
      </c>
    </row>
    <row r="74" spans="1:13" x14ac:dyDescent="0.3">
      <c r="A74" t="s">
        <v>532</v>
      </c>
      <c r="B74" t="s">
        <v>17</v>
      </c>
      <c r="C74">
        <v>101</v>
      </c>
      <c r="D74" t="s">
        <v>13</v>
      </c>
      <c r="E74" s="26">
        <v>45073</v>
      </c>
      <c r="F74">
        <v>185</v>
      </c>
      <c r="G74">
        <v>5</v>
      </c>
      <c r="H74">
        <v>2023</v>
      </c>
      <c r="I74" t="s">
        <v>1083</v>
      </c>
      <c r="J74" t="s">
        <v>1078</v>
      </c>
      <c r="K74">
        <v>5</v>
      </c>
      <c r="L74" t="s">
        <v>1053</v>
      </c>
      <c r="M74">
        <v>5</v>
      </c>
    </row>
    <row r="75" spans="1:13" x14ac:dyDescent="0.3">
      <c r="A75" t="s">
        <v>533</v>
      </c>
      <c r="B75" t="s">
        <v>20</v>
      </c>
      <c r="C75">
        <v>55</v>
      </c>
      <c r="D75" t="s">
        <v>11</v>
      </c>
      <c r="E75" s="26">
        <v>45074</v>
      </c>
      <c r="F75">
        <v>145</v>
      </c>
      <c r="G75">
        <v>4.5</v>
      </c>
      <c r="H75">
        <v>2023</v>
      </c>
      <c r="I75" t="s">
        <v>1084</v>
      </c>
      <c r="J75" t="s">
        <v>1076</v>
      </c>
      <c r="K75">
        <v>5</v>
      </c>
      <c r="L75" t="s">
        <v>1053</v>
      </c>
      <c r="M75">
        <v>5</v>
      </c>
    </row>
    <row r="76" spans="1:13" x14ac:dyDescent="0.3">
      <c r="A76" t="s">
        <v>534</v>
      </c>
      <c r="B76" t="s">
        <v>14</v>
      </c>
      <c r="C76">
        <v>40</v>
      </c>
      <c r="D76" t="s">
        <v>10</v>
      </c>
      <c r="E76" s="26">
        <v>45074</v>
      </c>
      <c r="F76">
        <v>116</v>
      </c>
      <c r="G76">
        <v>2.6</v>
      </c>
      <c r="H76">
        <v>2023</v>
      </c>
      <c r="I76" t="s">
        <v>1084</v>
      </c>
      <c r="J76" t="s">
        <v>1076</v>
      </c>
      <c r="K76">
        <v>3</v>
      </c>
      <c r="L76" t="s">
        <v>1053</v>
      </c>
      <c r="M76">
        <v>5</v>
      </c>
    </row>
    <row r="77" spans="1:13" x14ac:dyDescent="0.3">
      <c r="A77" t="s">
        <v>535</v>
      </c>
      <c r="B77" t="s">
        <v>18</v>
      </c>
      <c r="C77">
        <v>122</v>
      </c>
      <c r="D77" t="s">
        <v>6</v>
      </c>
      <c r="E77" s="26">
        <v>45074</v>
      </c>
      <c r="F77">
        <v>45</v>
      </c>
      <c r="G77">
        <v>4.2</v>
      </c>
      <c r="H77">
        <v>2023</v>
      </c>
      <c r="I77" t="s">
        <v>1084</v>
      </c>
      <c r="J77" t="s">
        <v>1077</v>
      </c>
      <c r="K77">
        <v>4</v>
      </c>
      <c r="L77" t="s">
        <v>1053</v>
      </c>
      <c r="M77">
        <v>5</v>
      </c>
    </row>
    <row r="78" spans="1:13" x14ac:dyDescent="0.3">
      <c r="A78" t="s">
        <v>536</v>
      </c>
      <c r="B78" t="s">
        <v>8</v>
      </c>
      <c r="C78">
        <v>98</v>
      </c>
      <c r="D78" t="s">
        <v>13</v>
      </c>
      <c r="E78" s="26">
        <v>45075</v>
      </c>
      <c r="F78">
        <v>35</v>
      </c>
      <c r="G78">
        <v>4.5</v>
      </c>
      <c r="H78">
        <v>2023</v>
      </c>
      <c r="I78" t="s">
        <v>1075</v>
      </c>
      <c r="J78" t="s">
        <v>1078</v>
      </c>
      <c r="K78">
        <v>5</v>
      </c>
      <c r="L78" t="s">
        <v>1053</v>
      </c>
      <c r="M78">
        <v>5</v>
      </c>
    </row>
    <row r="79" spans="1:13" x14ac:dyDescent="0.3">
      <c r="A79" t="s">
        <v>537</v>
      </c>
      <c r="B79" t="s">
        <v>22</v>
      </c>
      <c r="C79">
        <v>110</v>
      </c>
      <c r="D79" t="s">
        <v>10</v>
      </c>
      <c r="E79" s="26">
        <v>45075</v>
      </c>
      <c r="F79">
        <v>100</v>
      </c>
      <c r="G79">
        <v>4.4000000000000004</v>
      </c>
      <c r="H79">
        <v>2023</v>
      </c>
      <c r="I79" t="s">
        <v>1075</v>
      </c>
      <c r="J79" t="s">
        <v>1078</v>
      </c>
      <c r="K79">
        <v>4</v>
      </c>
      <c r="L79" t="s">
        <v>1053</v>
      </c>
      <c r="M79">
        <v>5</v>
      </c>
    </row>
    <row r="80" spans="1:13" x14ac:dyDescent="0.3">
      <c r="A80" t="s">
        <v>538</v>
      </c>
      <c r="B80" t="s">
        <v>22</v>
      </c>
      <c r="C80">
        <v>62</v>
      </c>
      <c r="D80" t="s">
        <v>11</v>
      </c>
      <c r="E80" s="26">
        <v>45076</v>
      </c>
      <c r="F80">
        <v>125</v>
      </c>
      <c r="G80">
        <v>3.5</v>
      </c>
      <c r="H80">
        <v>2023</v>
      </c>
      <c r="I80" t="s">
        <v>1079</v>
      </c>
      <c r="J80" t="s">
        <v>1078</v>
      </c>
      <c r="K80">
        <v>4</v>
      </c>
      <c r="L80" t="s">
        <v>1053</v>
      </c>
      <c r="M80">
        <v>5</v>
      </c>
    </row>
    <row r="81" spans="1:13" x14ac:dyDescent="0.3">
      <c r="A81" t="s">
        <v>539</v>
      </c>
      <c r="B81" t="s">
        <v>18</v>
      </c>
      <c r="C81">
        <v>134</v>
      </c>
      <c r="D81" t="s">
        <v>6</v>
      </c>
      <c r="E81" s="26">
        <v>45076</v>
      </c>
      <c r="F81">
        <v>120</v>
      </c>
      <c r="G81">
        <v>3</v>
      </c>
      <c r="H81">
        <v>2023</v>
      </c>
      <c r="I81" t="s">
        <v>1079</v>
      </c>
      <c r="J81" t="s">
        <v>1077</v>
      </c>
      <c r="K81">
        <v>3</v>
      </c>
      <c r="L81" t="s">
        <v>1053</v>
      </c>
      <c r="M81">
        <v>5</v>
      </c>
    </row>
    <row r="82" spans="1:13" x14ac:dyDescent="0.3">
      <c r="A82" t="s">
        <v>540</v>
      </c>
      <c r="B82" t="s">
        <v>19</v>
      </c>
      <c r="C82">
        <v>94</v>
      </c>
      <c r="D82" t="s">
        <v>9</v>
      </c>
      <c r="E82" s="26">
        <v>45076</v>
      </c>
      <c r="F82">
        <v>180</v>
      </c>
      <c r="G82">
        <v>4.7</v>
      </c>
      <c r="H82">
        <v>2023</v>
      </c>
      <c r="I82" t="s">
        <v>1079</v>
      </c>
      <c r="J82" t="s">
        <v>1078</v>
      </c>
      <c r="K82">
        <v>5</v>
      </c>
      <c r="L82" t="s">
        <v>1053</v>
      </c>
      <c r="M82">
        <v>5</v>
      </c>
    </row>
    <row r="83" spans="1:13" x14ac:dyDescent="0.3">
      <c r="A83" t="s">
        <v>541</v>
      </c>
      <c r="B83" t="s">
        <v>15</v>
      </c>
      <c r="C83">
        <v>63</v>
      </c>
      <c r="D83" t="s">
        <v>10</v>
      </c>
      <c r="E83" s="26">
        <v>45076</v>
      </c>
      <c r="F83">
        <v>44</v>
      </c>
      <c r="G83">
        <v>3</v>
      </c>
      <c r="H83">
        <v>2023</v>
      </c>
      <c r="I83" t="s">
        <v>1079</v>
      </c>
      <c r="J83" t="s">
        <v>1078</v>
      </c>
      <c r="K83">
        <v>3</v>
      </c>
      <c r="L83" t="s">
        <v>1053</v>
      </c>
      <c r="M83">
        <v>5</v>
      </c>
    </row>
    <row r="84" spans="1:13" x14ac:dyDescent="0.3">
      <c r="A84" t="s">
        <v>542</v>
      </c>
      <c r="B84" t="s">
        <v>7</v>
      </c>
      <c r="C84">
        <v>95</v>
      </c>
      <c r="D84" t="s">
        <v>6</v>
      </c>
      <c r="E84" s="26">
        <v>45076</v>
      </c>
      <c r="F84">
        <v>86</v>
      </c>
      <c r="G84">
        <v>3.6</v>
      </c>
      <c r="H84">
        <v>2023</v>
      </c>
      <c r="I84" t="s">
        <v>1079</v>
      </c>
      <c r="J84" t="s">
        <v>1078</v>
      </c>
      <c r="K84">
        <v>4</v>
      </c>
      <c r="L84" t="s">
        <v>1053</v>
      </c>
      <c r="M84">
        <v>5</v>
      </c>
    </row>
    <row r="85" spans="1:13" x14ac:dyDescent="0.3">
      <c r="A85" t="s">
        <v>543</v>
      </c>
      <c r="B85" t="s">
        <v>18</v>
      </c>
      <c r="C85">
        <v>106</v>
      </c>
      <c r="D85" t="s">
        <v>6</v>
      </c>
      <c r="E85" s="26">
        <v>45077</v>
      </c>
      <c r="F85">
        <v>120</v>
      </c>
      <c r="G85">
        <v>4.0999999999999996</v>
      </c>
      <c r="H85">
        <v>2023</v>
      </c>
      <c r="I85" t="s">
        <v>1080</v>
      </c>
      <c r="J85" t="s">
        <v>1078</v>
      </c>
      <c r="K85">
        <v>4</v>
      </c>
      <c r="L85" t="s">
        <v>1053</v>
      </c>
      <c r="M85">
        <v>5</v>
      </c>
    </row>
    <row r="86" spans="1:13" x14ac:dyDescent="0.3">
      <c r="A86" t="s">
        <v>544</v>
      </c>
      <c r="B86" t="s">
        <v>21</v>
      </c>
      <c r="C86">
        <v>94</v>
      </c>
      <c r="D86" t="s">
        <v>9</v>
      </c>
      <c r="E86" s="26">
        <v>45077</v>
      </c>
      <c r="F86">
        <v>100</v>
      </c>
      <c r="G86">
        <v>3.7</v>
      </c>
      <c r="H86">
        <v>2023</v>
      </c>
      <c r="I86" t="s">
        <v>1080</v>
      </c>
      <c r="J86" t="s">
        <v>1078</v>
      </c>
      <c r="K86">
        <v>4</v>
      </c>
      <c r="L86" t="s">
        <v>1053</v>
      </c>
      <c r="M86">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A295D-84CB-4C4F-9514-7CA2883F4F6E}">
  <dimension ref="A1:M192"/>
  <sheetViews>
    <sheetView workbookViewId="0">
      <selection activeCell="F21" sqref="F21"/>
    </sheetView>
  </sheetViews>
  <sheetFormatPr defaultRowHeight="14.4" x14ac:dyDescent="0.3"/>
  <cols>
    <col min="1" max="1" width="18.5546875" bestFit="1" customWidth="1"/>
    <col min="2" max="2" width="18.6640625" bestFit="1" customWidth="1"/>
    <col min="3" max="3" width="15.5546875" bestFit="1" customWidth="1"/>
    <col min="4" max="4" width="21.109375" bestFit="1" customWidth="1"/>
    <col min="5" max="5" width="17.88671875" bestFit="1" customWidth="1"/>
    <col min="6" max="6" width="23" bestFit="1" customWidth="1"/>
    <col min="7" max="7" width="24.21875" bestFit="1" customWidth="1"/>
    <col min="8" max="8" width="10.33203125" bestFit="1" customWidth="1"/>
    <col min="9" max="9" width="18.109375" bestFit="1" customWidth="1"/>
    <col min="10" max="10" width="21.77734375" bestFit="1" customWidth="1"/>
    <col min="11" max="11" width="21" bestFit="1" customWidth="1"/>
    <col min="12" max="12" width="24.88671875" bestFit="1" customWidth="1"/>
    <col min="13" max="13" width="29.88671875" bestFit="1" customWidth="1"/>
  </cols>
  <sheetData>
    <row r="1" spans="1:13" x14ac:dyDescent="0.3">
      <c r="A1" s="14" t="s">
        <v>1089</v>
      </c>
    </row>
    <row r="3" spans="1:13" x14ac:dyDescent="0.3">
      <c r="A3" t="s">
        <v>1062</v>
      </c>
      <c r="B3" t="s">
        <v>1063</v>
      </c>
      <c r="C3" t="s">
        <v>1064</v>
      </c>
      <c r="D3" t="s">
        <v>1065</v>
      </c>
      <c r="E3" t="s">
        <v>1066</v>
      </c>
      <c r="F3" t="s">
        <v>1067</v>
      </c>
      <c r="G3" t="s">
        <v>1068</v>
      </c>
      <c r="H3" t="s">
        <v>1069</v>
      </c>
      <c r="I3" t="s">
        <v>1070</v>
      </c>
      <c r="J3" t="s">
        <v>1071</v>
      </c>
      <c r="K3" t="s">
        <v>1072</v>
      </c>
      <c r="L3" t="s">
        <v>1073</v>
      </c>
      <c r="M3" t="s">
        <v>1074</v>
      </c>
    </row>
    <row r="4" spans="1:13" x14ac:dyDescent="0.3">
      <c r="A4" t="s">
        <v>30</v>
      </c>
      <c r="B4" t="s">
        <v>8</v>
      </c>
      <c r="C4">
        <v>128</v>
      </c>
      <c r="D4" t="s">
        <v>11</v>
      </c>
      <c r="E4" s="26">
        <v>44928</v>
      </c>
      <c r="F4" s="28">
        <v>31</v>
      </c>
      <c r="G4">
        <v>2.8</v>
      </c>
      <c r="H4">
        <v>2023</v>
      </c>
      <c r="I4" t="s">
        <v>1075</v>
      </c>
      <c r="J4" t="s">
        <v>1077</v>
      </c>
      <c r="K4">
        <v>3</v>
      </c>
      <c r="L4" t="s">
        <v>1049</v>
      </c>
      <c r="M4">
        <v>1</v>
      </c>
    </row>
    <row r="5" spans="1:13" x14ac:dyDescent="0.3">
      <c r="A5" t="s">
        <v>40</v>
      </c>
      <c r="B5" t="s">
        <v>14</v>
      </c>
      <c r="C5">
        <v>48</v>
      </c>
      <c r="D5" t="s">
        <v>11</v>
      </c>
      <c r="E5" s="26">
        <v>44930</v>
      </c>
      <c r="F5" s="28">
        <v>31</v>
      </c>
      <c r="G5">
        <v>4.9000000000000004</v>
      </c>
      <c r="H5">
        <v>2023</v>
      </c>
      <c r="I5" t="s">
        <v>1080</v>
      </c>
      <c r="J5" t="s">
        <v>1076</v>
      </c>
      <c r="K5">
        <v>5</v>
      </c>
      <c r="L5" t="s">
        <v>1049</v>
      </c>
      <c r="M5">
        <v>1</v>
      </c>
    </row>
    <row r="6" spans="1:13" x14ac:dyDescent="0.3">
      <c r="A6" t="s">
        <v>42</v>
      </c>
      <c r="B6" t="s">
        <v>18</v>
      </c>
      <c r="C6">
        <v>99</v>
      </c>
      <c r="D6" t="s">
        <v>11</v>
      </c>
      <c r="E6" s="26">
        <v>44931</v>
      </c>
      <c r="F6" s="28">
        <v>31</v>
      </c>
      <c r="G6">
        <v>3.9</v>
      </c>
      <c r="H6">
        <v>2023</v>
      </c>
      <c r="I6" t="s">
        <v>1081</v>
      </c>
      <c r="J6" t="s">
        <v>1078</v>
      </c>
      <c r="K6">
        <v>4</v>
      </c>
      <c r="L6" t="s">
        <v>1049</v>
      </c>
      <c r="M6">
        <v>1</v>
      </c>
    </row>
    <row r="7" spans="1:13" x14ac:dyDescent="0.3">
      <c r="A7" t="s">
        <v>50</v>
      </c>
      <c r="B7" t="s">
        <v>18</v>
      </c>
      <c r="C7">
        <v>54</v>
      </c>
      <c r="D7" t="s">
        <v>11</v>
      </c>
      <c r="E7" s="26">
        <v>44934</v>
      </c>
      <c r="F7" s="28">
        <v>31</v>
      </c>
      <c r="G7">
        <v>3.3</v>
      </c>
      <c r="H7">
        <v>2023</v>
      </c>
      <c r="I7" t="s">
        <v>1084</v>
      </c>
      <c r="J7" t="s">
        <v>1076</v>
      </c>
      <c r="K7">
        <v>3</v>
      </c>
      <c r="L7" t="s">
        <v>1049</v>
      </c>
      <c r="M7">
        <v>1</v>
      </c>
    </row>
    <row r="8" spans="1:13" x14ac:dyDescent="0.3">
      <c r="A8" t="s">
        <v>55</v>
      </c>
      <c r="B8" t="s">
        <v>19</v>
      </c>
      <c r="C8">
        <v>155</v>
      </c>
      <c r="D8" t="s">
        <v>11</v>
      </c>
      <c r="E8" s="26">
        <v>44936</v>
      </c>
      <c r="F8" s="28">
        <v>31</v>
      </c>
      <c r="G8">
        <v>4.8</v>
      </c>
      <c r="H8">
        <v>2023</v>
      </c>
      <c r="I8" t="s">
        <v>1079</v>
      </c>
      <c r="J8" t="s">
        <v>1077</v>
      </c>
      <c r="K8">
        <v>5</v>
      </c>
      <c r="L8" t="s">
        <v>1049</v>
      </c>
      <c r="M8">
        <v>1</v>
      </c>
    </row>
    <row r="9" spans="1:13" x14ac:dyDescent="0.3">
      <c r="A9" t="s">
        <v>58</v>
      </c>
      <c r="B9" t="s">
        <v>8</v>
      </c>
      <c r="C9">
        <v>29</v>
      </c>
      <c r="D9" t="s">
        <v>11</v>
      </c>
      <c r="E9" s="26">
        <v>44938</v>
      </c>
      <c r="F9" s="28">
        <v>31</v>
      </c>
      <c r="G9">
        <v>5</v>
      </c>
      <c r="H9">
        <v>2023</v>
      </c>
      <c r="I9" t="s">
        <v>1081</v>
      </c>
      <c r="J9" t="s">
        <v>1082</v>
      </c>
      <c r="K9">
        <v>5</v>
      </c>
      <c r="L9" t="s">
        <v>1049</v>
      </c>
      <c r="M9">
        <v>1</v>
      </c>
    </row>
    <row r="10" spans="1:13" x14ac:dyDescent="0.3">
      <c r="A10" t="s">
        <v>70</v>
      </c>
      <c r="B10" t="s">
        <v>17</v>
      </c>
      <c r="C10">
        <v>105</v>
      </c>
      <c r="D10" t="s">
        <v>11</v>
      </c>
      <c r="E10" s="26">
        <v>44944</v>
      </c>
      <c r="F10" s="28">
        <v>31</v>
      </c>
      <c r="G10">
        <v>3.6</v>
      </c>
      <c r="H10">
        <v>2023</v>
      </c>
      <c r="I10" t="s">
        <v>1080</v>
      </c>
      <c r="J10" t="s">
        <v>1078</v>
      </c>
      <c r="K10">
        <v>4</v>
      </c>
      <c r="L10" t="s">
        <v>1049</v>
      </c>
      <c r="M10">
        <v>1</v>
      </c>
    </row>
    <row r="11" spans="1:13" x14ac:dyDescent="0.3">
      <c r="A11" t="s">
        <v>72</v>
      </c>
      <c r="B11" t="s">
        <v>21</v>
      </c>
      <c r="C11">
        <v>131</v>
      </c>
      <c r="D11" t="s">
        <v>11</v>
      </c>
      <c r="E11" s="26">
        <v>44945</v>
      </c>
      <c r="F11" s="28">
        <v>31</v>
      </c>
      <c r="G11">
        <v>4.4000000000000004</v>
      </c>
      <c r="H11">
        <v>2023</v>
      </c>
      <c r="I11" t="s">
        <v>1081</v>
      </c>
      <c r="J11" t="s">
        <v>1077</v>
      </c>
      <c r="K11">
        <v>4</v>
      </c>
      <c r="L11" t="s">
        <v>1049</v>
      </c>
      <c r="M11">
        <v>1</v>
      </c>
    </row>
    <row r="12" spans="1:13" x14ac:dyDescent="0.3">
      <c r="A12" t="s">
        <v>76</v>
      </c>
      <c r="B12" t="s">
        <v>24</v>
      </c>
      <c r="C12">
        <v>149</v>
      </c>
      <c r="D12" t="s">
        <v>11</v>
      </c>
      <c r="E12" s="26">
        <v>44946</v>
      </c>
      <c r="F12" s="28">
        <v>31</v>
      </c>
      <c r="G12">
        <v>4.3</v>
      </c>
      <c r="H12">
        <v>2023</v>
      </c>
      <c r="I12" t="s">
        <v>1085</v>
      </c>
      <c r="J12" t="s">
        <v>1077</v>
      </c>
      <c r="K12">
        <v>4</v>
      </c>
      <c r="L12" t="s">
        <v>1049</v>
      </c>
      <c r="M12">
        <v>1</v>
      </c>
    </row>
    <row r="13" spans="1:13" x14ac:dyDescent="0.3">
      <c r="A13" t="s">
        <v>79</v>
      </c>
      <c r="B13" t="s">
        <v>5</v>
      </c>
      <c r="C13">
        <v>157</v>
      </c>
      <c r="D13" t="s">
        <v>11</v>
      </c>
      <c r="E13" s="26">
        <v>44947</v>
      </c>
      <c r="F13" s="28">
        <v>31</v>
      </c>
      <c r="G13">
        <v>4.5</v>
      </c>
      <c r="H13">
        <v>2023</v>
      </c>
      <c r="I13" t="s">
        <v>1083</v>
      </c>
      <c r="J13" t="s">
        <v>1077</v>
      </c>
      <c r="K13">
        <v>5</v>
      </c>
      <c r="L13" t="s">
        <v>1049</v>
      </c>
      <c r="M13">
        <v>1</v>
      </c>
    </row>
    <row r="14" spans="1:13" x14ac:dyDescent="0.3">
      <c r="A14" t="s">
        <v>81</v>
      </c>
      <c r="B14" t="s">
        <v>16</v>
      </c>
      <c r="C14">
        <v>83</v>
      </c>
      <c r="D14" t="s">
        <v>11</v>
      </c>
      <c r="E14" s="26">
        <v>44948</v>
      </c>
      <c r="F14" s="28">
        <v>31</v>
      </c>
      <c r="G14">
        <v>4.5</v>
      </c>
      <c r="H14">
        <v>2023</v>
      </c>
      <c r="I14" t="s">
        <v>1084</v>
      </c>
      <c r="J14" t="s">
        <v>1078</v>
      </c>
      <c r="K14">
        <v>5</v>
      </c>
      <c r="L14" t="s">
        <v>1049</v>
      </c>
      <c r="M14">
        <v>1</v>
      </c>
    </row>
    <row r="15" spans="1:13" x14ac:dyDescent="0.3">
      <c r="A15" t="s">
        <v>86</v>
      </c>
      <c r="B15" t="s">
        <v>14</v>
      </c>
      <c r="C15">
        <v>74</v>
      </c>
      <c r="D15" t="s">
        <v>11</v>
      </c>
      <c r="E15" s="26">
        <v>44950</v>
      </c>
      <c r="F15" s="28">
        <v>31</v>
      </c>
      <c r="G15">
        <v>4</v>
      </c>
      <c r="H15">
        <v>2023</v>
      </c>
      <c r="I15" t="s">
        <v>1079</v>
      </c>
      <c r="J15" t="s">
        <v>1078</v>
      </c>
      <c r="K15">
        <v>4</v>
      </c>
      <c r="L15" t="s">
        <v>1049</v>
      </c>
      <c r="M15">
        <v>1</v>
      </c>
    </row>
    <row r="16" spans="1:13" x14ac:dyDescent="0.3">
      <c r="A16" t="s">
        <v>94</v>
      </c>
      <c r="B16" t="s">
        <v>23</v>
      </c>
      <c r="C16">
        <v>81</v>
      </c>
      <c r="D16" t="s">
        <v>11</v>
      </c>
      <c r="E16" s="26">
        <v>44953</v>
      </c>
      <c r="F16" s="28">
        <v>31</v>
      </c>
      <c r="G16">
        <v>2.6</v>
      </c>
      <c r="H16">
        <v>2023</v>
      </c>
      <c r="I16" t="s">
        <v>1085</v>
      </c>
      <c r="J16" t="s">
        <v>1078</v>
      </c>
      <c r="K16">
        <v>3</v>
      </c>
      <c r="L16" t="s">
        <v>1049</v>
      </c>
      <c r="M16">
        <v>1</v>
      </c>
    </row>
    <row r="17" spans="1:13" x14ac:dyDescent="0.3">
      <c r="A17" t="s">
        <v>97</v>
      </c>
      <c r="B17" t="s">
        <v>17</v>
      </c>
      <c r="C17">
        <v>101</v>
      </c>
      <c r="D17" t="s">
        <v>11</v>
      </c>
      <c r="E17" s="26">
        <v>44954</v>
      </c>
      <c r="F17" s="28">
        <v>31</v>
      </c>
      <c r="G17">
        <v>4.8</v>
      </c>
      <c r="H17">
        <v>2023</v>
      </c>
      <c r="I17" t="s">
        <v>1083</v>
      </c>
      <c r="J17" t="s">
        <v>1078</v>
      </c>
      <c r="K17">
        <v>5</v>
      </c>
      <c r="L17" t="s">
        <v>1049</v>
      </c>
      <c r="M17">
        <v>1</v>
      </c>
    </row>
    <row r="18" spans="1:13" x14ac:dyDescent="0.3">
      <c r="A18" t="s">
        <v>98</v>
      </c>
      <c r="B18" t="s">
        <v>14</v>
      </c>
      <c r="C18">
        <v>67</v>
      </c>
      <c r="D18" t="s">
        <v>11</v>
      </c>
      <c r="E18" s="26">
        <v>44954</v>
      </c>
      <c r="F18" s="28">
        <v>31</v>
      </c>
      <c r="G18">
        <v>2.6</v>
      </c>
      <c r="H18">
        <v>2023</v>
      </c>
      <c r="I18" t="s">
        <v>1083</v>
      </c>
      <c r="J18" t="s">
        <v>1078</v>
      </c>
      <c r="K18">
        <v>3</v>
      </c>
      <c r="L18" t="s">
        <v>1049</v>
      </c>
      <c r="M18">
        <v>1</v>
      </c>
    </row>
    <row r="19" spans="1:13" x14ac:dyDescent="0.3">
      <c r="A19" t="s">
        <v>100</v>
      </c>
      <c r="B19" t="s">
        <v>23</v>
      </c>
      <c r="C19">
        <v>42</v>
      </c>
      <c r="D19" t="s">
        <v>11</v>
      </c>
      <c r="E19" s="26">
        <v>44956</v>
      </c>
      <c r="F19" s="28">
        <v>31</v>
      </c>
      <c r="G19">
        <v>3.6</v>
      </c>
      <c r="H19">
        <v>2023</v>
      </c>
      <c r="I19" t="s">
        <v>1075</v>
      </c>
      <c r="J19" t="s">
        <v>1076</v>
      </c>
      <c r="K19">
        <v>4</v>
      </c>
      <c r="L19" t="s">
        <v>1049</v>
      </c>
      <c r="M19">
        <v>1</v>
      </c>
    </row>
    <row r="20" spans="1:13" x14ac:dyDescent="0.3">
      <c r="A20" t="s">
        <v>114</v>
      </c>
      <c r="B20" t="s">
        <v>5</v>
      </c>
      <c r="C20">
        <v>87</v>
      </c>
      <c r="D20" t="s">
        <v>11</v>
      </c>
      <c r="E20" s="26">
        <v>44959</v>
      </c>
      <c r="F20" s="28">
        <v>31</v>
      </c>
      <c r="G20">
        <v>4.5</v>
      </c>
      <c r="H20">
        <v>2023</v>
      </c>
      <c r="I20" t="s">
        <v>1081</v>
      </c>
      <c r="J20" t="s">
        <v>1078</v>
      </c>
      <c r="K20">
        <v>5</v>
      </c>
      <c r="L20" t="s">
        <v>1050</v>
      </c>
      <c r="M20">
        <v>2</v>
      </c>
    </row>
    <row r="21" spans="1:13" x14ac:dyDescent="0.3">
      <c r="A21" t="s">
        <v>115</v>
      </c>
      <c r="B21" t="s">
        <v>21</v>
      </c>
      <c r="C21">
        <v>143</v>
      </c>
      <c r="D21" t="s">
        <v>11</v>
      </c>
      <c r="E21" s="26">
        <v>44961</v>
      </c>
      <c r="F21" s="28">
        <v>31</v>
      </c>
      <c r="G21">
        <v>4.9000000000000004</v>
      </c>
      <c r="H21">
        <v>2023</v>
      </c>
      <c r="I21" t="s">
        <v>1083</v>
      </c>
      <c r="J21" t="s">
        <v>1077</v>
      </c>
      <c r="K21">
        <v>5</v>
      </c>
      <c r="L21" t="s">
        <v>1050</v>
      </c>
      <c r="M21">
        <v>2</v>
      </c>
    </row>
    <row r="22" spans="1:13" x14ac:dyDescent="0.3">
      <c r="A22" t="s">
        <v>117</v>
      </c>
      <c r="B22" t="s">
        <v>17</v>
      </c>
      <c r="C22">
        <v>55</v>
      </c>
      <c r="D22" t="s">
        <v>11</v>
      </c>
      <c r="E22" s="26">
        <v>44962</v>
      </c>
      <c r="F22" s="28">
        <v>31</v>
      </c>
      <c r="G22">
        <v>4.5</v>
      </c>
      <c r="H22">
        <v>2023</v>
      </c>
      <c r="I22" t="s">
        <v>1084</v>
      </c>
      <c r="J22" t="s">
        <v>1076</v>
      </c>
      <c r="K22">
        <v>5</v>
      </c>
      <c r="L22" t="s">
        <v>1050</v>
      </c>
      <c r="M22">
        <v>2</v>
      </c>
    </row>
    <row r="23" spans="1:13" x14ac:dyDescent="0.3">
      <c r="A23" t="s">
        <v>127</v>
      </c>
      <c r="B23" t="s">
        <v>16</v>
      </c>
      <c r="C23">
        <v>131</v>
      </c>
      <c r="D23" t="s">
        <v>11</v>
      </c>
      <c r="E23" s="26">
        <v>44967</v>
      </c>
      <c r="F23" s="28">
        <v>31</v>
      </c>
      <c r="G23">
        <v>2.6</v>
      </c>
      <c r="H23">
        <v>2023</v>
      </c>
      <c r="I23" t="s">
        <v>1085</v>
      </c>
      <c r="J23" t="s">
        <v>1077</v>
      </c>
      <c r="K23">
        <v>3</v>
      </c>
      <c r="L23" t="s">
        <v>1050</v>
      </c>
      <c r="M23">
        <v>2</v>
      </c>
    </row>
    <row r="24" spans="1:13" x14ac:dyDescent="0.3">
      <c r="A24" t="s">
        <v>129</v>
      </c>
      <c r="B24" t="s">
        <v>21</v>
      </c>
      <c r="C24">
        <v>111</v>
      </c>
      <c r="D24" t="s">
        <v>11</v>
      </c>
      <c r="E24" s="26">
        <v>44969</v>
      </c>
      <c r="F24" s="28">
        <v>31</v>
      </c>
      <c r="G24">
        <v>3.9</v>
      </c>
      <c r="H24">
        <v>2023</v>
      </c>
      <c r="I24" t="s">
        <v>1084</v>
      </c>
      <c r="J24" t="s">
        <v>1078</v>
      </c>
      <c r="K24">
        <v>4</v>
      </c>
      <c r="L24" t="s">
        <v>1050</v>
      </c>
      <c r="M24">
        <v>2</v>
      </c>
    </row>
    <row r="25" spans="1:13" x14ac:dyDescent="0.3">
      <c r="A25" t="s">
        <v>133</v>
      </c>
      <c r="B25" t="s">
        <v>19</v>
      </c>
      <c r="C25">
        <v>137</v>
      </c>
      <c r="D25" t="s">
        <v>11</v>
      </c>
      <c r="E25" s="26">
        <v>44970</v>
      </c>
      <c r="F25" s="28">
        <v>31</v>
      </c>
      <c r="G25">
        <v>2.9</v>
      </c>
      <c r="H25">
        <v>2023</v>
      </c>
      <c r="I25" t="s">
        <v>1075</v>
      </c>
      <c r="J25" t="s">
        <v>1077</v>
      </c>
      <c r="K25">
        <v>3</v>
      </c>
      <c r="L25" t="s">
        <v>1050</v>
      </c>
      <c r="M25">
        <v>2</v>
      </c>
    </row>
    <row r="26" spans="1:13" x14ac:dyDescent="0.3">
      <c r="A26" t="s">
        <v>138</v>
      </c>
      <c r="B26" t="s">
        <v>8</v>
      </c>
      <c r="C26">
        <v>19</v>
      </c>
      <c r="D26" t="s">
        <v>11</v>
      </c>
      <c r="E26" s="26">
        <v>44972</v>
      </c>
      <c r="F26" s="28">
        <v>31</v>
      </c>
      <c r="G26">
        <v>4.9000000000000004</v>
      </c>
      <c r="H26">
        <v>2023</v>
      </c>
      <c r="I26" t="s">
        <v>1080</v>
      </c>
      <c r="J26" t="s">
        <v>1082</v>
      </c>
      <c r="K26">
        <v>5</v>
      </c>
      <c r="L26" t="s">
        <v>1050</v>
      </c>
      <c r="M26">
        <v>2</v>
      </c>
    </row>
    <row r="27" spans="1:13" x14ac:dyDescent="0.3">
      <c r="A27" t="s">
        <v>140</v>
      </c>
      <c r="B27" t="s">
        <v>14</v>
      </c>
      <c r="C27">
        <v>55</v>
      </c>
      <c r="D27" t="s">
        <v>11</v>
      </c>
      <c r="E27" s="26">
        <v>44972</v>
      </c>
      <c r="F27" s="28">
        <v>31</v>
      </c>
      <c r="G27">
        <v>3.6</v>
      </c>
      <c r="H27">
        <v>2023</v>
      </c>
      <c r="I27" t="s">
        <v>1080</v>
      </c>
      <c r="J27" t="s">
        <v>1076</v>
      </c>
      <c r="K27">
        <v>4</v>
      </c>
      <c r="L27" t="s">
        <v>1050</v>
      </c>
      <c r="M27">
        <v>2</v>
      </c>
    </row>
    <row r="28" spans="1:13" x14ac:dyDescent="0.3">
      <c r="A28" t="s">
        <v>151</v>
      </c>
      <c r="B28" t="s">
        <v>8</v>
      </c>
      <c r="C28">
        <v>114</v>
      </c>
      <c r="D28" t="s">
        <v>11</v>
      </c>
      <c r="E28" s="26">
        <v>44976</v>
      </c>
      <c r="F28" s="28">
        <v>31</v>
      </c>
      <c r="G28">
        <v>1.1000000000000001</v>
      </c>
      <c r="H28">
        <v>2023</v>
      </c>
      <c r="I28" t="s">
        <v>1084</v>
      </c>
      <c r="J28" t="s">
        <v>1078</v>
      </c>
      <c r="K28">
        <v>1</v>
      </c>
      <c r="L28" t="s">
        <v>1050</v>
      </c>
      <c r="M28">
        <v>2</v>
      </c>
    </row>
    <row r="29" spans="1:13" x14ac:dyDescent="0.3">
      <c r="A29" t="s">
        <v>152</v>
      </c>
      <c r="B29" t="s">
        <v>12</v>
      </c>
      <c r="C29">
        <v>155</v>
      </c>
      <c r="D29" t="s">
        <v>11</v>
      </c>
      <c r="E29" s="26">
        <v>44977</v>
      </c>
      <c r="F29" s="28">
        <v>31</v>
      </c>
      <c r="G29">
        <v>3.9</v>
      </c>
      <c r="H29">
        <v>2023</v>
      </c>
      <c r="I29" t="s">
        <v>1075</v>
      </c>
      <c r="J29" t="s">
        <v>1077</v>
      </c>
      <c r="K29">
        <v>4</v>
      </c>
      <c r="L29" t="s">
        <v>1050</v>
      </c>
      <c r="M29">
        <v>2</v>
      </c>
    </row>
    <row r="30" spans="1:13" x14ac:dyDescent="0.3">
      <c r="A30" t="s">
        <v>157</v>
      </c>
      <c r="B30" t="s">
        <v>18</v>
      </c>
      <c r="C30">
        <v>154</v>
      </c>
      <c r="D30" t="s">
        <v>11</v>
      </c>
      <c r="E30" s="26">
        <v>44979</v>
      </c>
      <c r="F30" s="28">
        <v>31</v>
      </c>
      <c r="G30">
        <v>3.4</v>
      </c>
      <c r="H30">
        <v>2023</v>
      </c>
      <c r="I30" t="s">
        <v>1080</v>
      </c>
      <c r="J30" t="s">
        <v>1077</v>
      </c>
      <c r="K30">
        <v>3</v>
      </c>
      <c r="L30" t="s">
        <v>1050</v>
      </c>
      <c r="M30">
        <v>2</v>
      </c>
    </row>
    <row r="31" spans="1:13" x14ac:dyDescent="0.3">
      <c r="A31" t="s">
        <v>164</v>
      </c>
      <c r="B31" t="s">
        <v>16</v>
      </c>
      <c r="C31">
        <v>102</v>
      </c>
      <c r="D31" t="s">
        <v>11</v>
      </c>
      <c r="E31" s="26">
        <v>44983</v>
      </c>
      <c r="F31" s="28">
        <v>31</v>
      </c>
      <c r="G31">
        <v>2.7</v>
      </c>
      <c r="H31">
        <v>2023</v>
      </c>
      <c r="I31" t="s">
        <v>1084</v>
      </c>
      <c r="J31" t="s">
        <v>1078</v>
      </c>
      <c r="K31">
        <v>3</v>
      </c>
      <c r="L31" t="s">
        <v>1050</v>
      </c>
      <c r="M31">
        <v>2</v>
      </c>
    </row>
    <row r="32" spans="1:13" x14ac:dyDescent="0.3">
      <c r="A32" t="s">
        <v>166</v>
      </c>
      <c r="B32" t="s">
        <v>12</v>
      </c>
      <c r="C32">
        <v>6</v>
      </c>
      <c r="D32" t="s">
        <v>11</v>
      </c>
      <c r="E32" s="26">
        <v>44984</v>
      </c>
      <c r="F32" s="28">
        <v>31</v>
      </c>
      <c r="G32">
        <v>4.4000000000000004</v>
      </c>
      <c r="H32">
        <v>2023</v>
      </c>
      <c r="I32" t="s">
        <v>1075</v>
      </c>
      <c r="J32" t="s">
        <v>1088</v>
      </c>
      <c r="K32">
        <v>4</v>
      </c>
      <c r="L32" t="s">
        <v>1050</v>
      </c>
      <c r="M32">
        <v>2</v>
      </c>
    </row>
    <row r="33" spans="1:13" x14ac:dyDescent="0.3">
      <c r="A33" t="s">
        <v>170</v>
      </c>
      <c r="B33" t="s">
        <v>23</v>
      </c>
      <c r="C33">
        <v>53</v>
      </c>
      <c r="D33" t="s">
        <v>11</v>
      </c>
      <c r="E33" s="26">
        <v>44985</v>
      </c>
      <c r="F33" s="28">
        <v>31</v>
      </c>
      <c r="G33">
        <v>2.6</v>
      </c>
      <c r="H33">
        <v>2023</v>
      </c>
      <c r="I33" t="s">
        <v>1079</v>
      </c>
      <c r="J33" t="s">
        <v>1076</v>
      </c>
      <c r="K33">
        <v>3</v>
      </c>
      <c r="L33" t="s">
        <v>1050</v>
      </c>
      <c r="M33">
        <v>2</v>
      </c>
    </row>
    <row r="34" spans="1:13" x14ac:dyDescent="0.3">
      <c r="A34" t="s">
        <v>175</v>
      </c>
      <c r="B34" t="s">
        <v>19</v>
      </c>
      <c r="C34">
        <v>152</v>
      </c>
      <c r="D34" t="s">
        <v>11</v>
      </c>
      <c r="E34" s="26">
        <v>44986</v>
      </c>
      <c r="F34" s="28">
        <v>31</v>
      </c>
      <c r="G34">
        <v>4.4000000000000004</v>
      </c>
      <c r="H34">
        <v>2023</v>
      </c>
      <c r="I34" t="s">
        <v>1080</v>
      </c>
      <c r="J34" t="s">
        <v>1077</v>
      </c>
      <c r="K34">
        <v>4</v>
      </c>
      <c r="L34" t="s">
        <v>1051</v>
      </c>
      <c r="M34">
        <v>3</v>
      </c>
    </row>
    <row r="35" spans="1:13" x14ac:dyDescent="0.3">
      <c r="A35" t="s">
        <v>180</v>
      </c>
      <c r="B35" t="s">
        <v>24</v>
      </c>
      <c r="C35">
        <v>98</v>
      </c>
      <c r="D35" t="s">
        <v>11</v>
      </c>
      <c r="E35" s="26">
        <v>44987</v>
      </c>
      <c r="F35" s="28">
        <v>31</v>
      </c>
      <c r="G35">
        <v>3.8</v>
      </c>
      <c r="H35">
        <v>2023</v>
      </c>
      <c r="I35" t="s">
        <v>1081</v>
      </c>
      <c r="J35" t="s">
        <v>1078</v>
      </c>
      <c r="K35">
        <v>4</v>
      </c>
      <c r="L35" t="s">
        <v>1051</v>
      </c>
      <c r="M35">
        <v>3</v>
      </c>
    </row>
    <row r="36" spans="1:13" x14ac:dyDescent="0.3">
      <c r="A36" t="s">
        <v>186</v>
      </c>
      <c r="B36" t="s">
        <v>12</v>
      </c>
      <c r="C36">
        <v>113</v>
      </c>
      <c r="D36" t="s">
        <v>11</v>
      </c>
      <c r="E36" s="26">
        <v>44988</v>
      </c>
      <c r="F36" s="28">
        <v>31</v>
      </c>
      <c r="G36">
        <v>4.4000000000000004</v>
      </c>
      <c r="H36">
        <v>2023</v>
      </c>
      <c r="I36" t="s">
        <v>1085</v>
      </c>
      <c r="J36" t="s">
        <v>1078</v>
      </c>
      <c r="K36">
        <v>4</v>
      </c>
      <c r="L36" t="s">
        <v>1051</v>
      </c>
      <c r="M36">
        <v>3</v>
      </c>
    </row>
    <row r="37" spans="1:13" x14ac:dyDescent="0.3">
      <c r="A37" t="s">
        <v>191</v>
      </c>
      <c r="B37" t="s">
        <v>17</v>
      </c>
      <c r="C37">
        <v>86</v>
      </c>
      <c r="D37" t="s">
        <v>11</v>
      </c>
      <c r="E37" s="26">
        <v>44988</v>
      </c>
      <c r="F37" s="28">
        <v>31</v>
      </c>
      <c r="G37">
        <v>3</v>
      </c>
      <c r="H37">
        <v>2023</v>
      </c>
      <c r="I37" t="s">
        <v>1085</v>
      </c>
      <c r="J37" t="s">
        <v>1078</v>
      </c>
      <c r="K37">
        <v>3</v>
      </c>
      <c r="L37" t="s">
        <v>1051</v>
      </c>
      <c r="M37">
        <v>3</v>
      </c>
    </row>
    <row r="38" spans="1:13" x14ac:dyDescent="0.3">
      <c r="A38" t="s">
        <v>194</v>
      </c>
      <c r="B38" t="s">
        <v>7</v>
      </c>
      <c r="C38">
        <v>82</v>
      </c>
      <c r="D38" t="s">
        <v>11</v>
      </c>
      <c r="E38" s="26">
        <v>44989</v>
      </c>
      <c r="F38" s="28">
        <v>31</v>
      </c>
      <c r="G38">
        <v>2.7</v>
      </c>
      <c r="H38">
        <v>2023</v>
      </c>
      <c r="I38" t="s">
        <v>1083</v>
      </c>
      <c r="J38" t="s">
        <v>1078</v>
      </c>
      <c r="K38">
        <v>3</v>
      </c>
      <c r="L38" t="s">
        <v>1051</v>
      </c>
      <c r="M38">
        <v>3</v>
      </c>
    </row>
    <row r="39" spans="1:13" x14ac:dyDescent="0.3">
      <c r="A39" t="s">
        <v>200</v>
      </c>
      <c r="B39" t="s">
        <v>16</v>
      </c>
      <c r="C39">
        <v>67</v>
      </c>
      <c r="D39" t="s">
        <v>11</v>
      </c>
      <c r="E39" s="26">
        <v>44990</v>
      </c>
      <c r="F39" s="28">
        <v>31</v>
      </c>
      <c r="G39">
        <v>5</v>
      </c>
      <c r="H39">
        <v>2023</v>
      </c>
      <c r="I39" t="s">
        <v>1084</v>
      </c>
      <c r="J39" t="s">
        <v>1078</v>
      </c>
      <c r="K39">
        <v>5</v>
      </c>
      <c r="L39" t="s">
        <v>1051</v>
      </c>
      <c r="M39">
        <v>3</v>
      </c>
    </row>
    <row r="40" spans="1:13" x14ac:dyDescent="0.3">
      <c r="A40" t="s">
        <v>204</v>
      </c>
      <c r="B40" t="s">
        <v>15</v>
      </c>
      <c r="C40">
        <v>153</v>
      </c>
      <c r="D40" t="s">
        <v>11</v>
      </c>
      <c r="E40" s="26">
        <v>44991</v>
      </c>
      <c r="F40" s="28">
        <v>31</v>
      </c>
      <c r="G40">
        <v>3</v>
      </c>
      <c r="H40">
        <v>2023</v>
      </c>
      <c r="I40" t="s">
        <v>1075</v>
      </c>
      <c r="J40" t="s">
        <v>1077</v>
      </c>
      <c r="K40">
        <v>3</v>
      </c>
      <c r="L40" t="s">
        <v>1051</v>
      </c>
      <c r="M40">
        <v>3</v>
      </c>
    </row>
    <row r="41" spans="1:13" x14ac:dyDescent="0.3">
      <c r="A41" t="s">
        <v>213</v>
      </c>
      <c r="B41" t="s">
        <v>24</v>
      </c>
      <c r="C41">
        <v>134</v>
      </c>
      <c r="D41" t="s">
        <v>11</v>
      </c>
      <c r="E41" s="26">
        <v>44992</v>
      </c>
      <c r="F41" s="28">
        <v>31</v>
      </c>
      <c r="G41">
        <v>4.5</v>
      </c>
      <c r="H41">
        <v>2023</v>
      </c>
      <c r="I41" t="s">
        <v>1079</v>
      </c>
      <c r="J41" t="s">
        <v>1077</v>
      </c>
      <c r="K41">
        <v>5</v>
      </c>
      <c r="L41" t="s">
        <v>1051</v>
      </c>
      <c r="M41">
        <v>3</v>
      </c>
    </row>
    <row r="42" spans="1:13" x14ac:dyDescent="0.3">
      <c r="A42" t="s">
        <v>218</v>
      </c>
      <c r="B42" t="s">
        <v>14</v>
      </c>
      <c r="C42">
        <v>80</v>
      </c>
      <c r="D42" t="s">
        <v>11</v>
      </c>
      <c r="E42" s="26">
        <v>44994</v>
      </c>
      <c r="F42" s="28">
        <v>31</v>
      </c>
      <c r="G42">
        <v>3.7</v>
      </c>
      <c r="H42">
        <v>2023</v>
      </c>
      <c r="I42" t="s">
        <v>1081</v>
      </c>
      <c r="J42" t="s">
        <v>1078</v>
      </c>
      <c r="K42">
        <v>4</v>
      </c>
      <c r="L42" t="s">
        <v>1051</v>
      </c>
      <c r="M42">
        <v>3</v>
      </c>
    </row>
    <row r="43" spans="1:13" x14ac:dyDescent="0.3">
      <c r="A43" t="s">
        <v>225</v>
      </c>
      <c r="B43" t="s">
        <v>20</v>
      </c>
      <c r="C43">
        <v>93</v>
      </c>
      <c r="D43" t="s">
        <v>11</v>
      </c>
      <c r="E43" s="26">
        <v>44996</v>
      </c>
      <c r="F43" s="28">
        <v>31</v>
      </c>
      <c r="G43">
        <v>3.7</v>
      </c>
      <c r="H43">
        <v>2023</v>
      </c>
      <c r="I43" t="s">
        <v>1083</v>
      </c>
      <c r="J43" t="s">
        <v>1078</v>
      </c>
      <c r="K43">
        <v>4</v>
      </c>
      <c r="L43" t="s">
        <v>1051</v>
      </c>
      <c r="M43">
        <v>3</v>
      </c>
    </row>
    <row r="44" spans="1:13" x14ac:dyDescent="0.3">
      <c r="A44" t="s">
        <v>235</v>
      </c>
      <c r="B44" t="s">
        <v>17</v>
      </c>
      <c r="C44">
        <v>61</v>
      </c>
      <c r="D44" t="s">
        <v>11</v>
      </c>
      <c r="E44" s="26">
        <v>44998</v>
      </c>
      <c r="F44" s="28">
        <v>31</v>
      </c>
      <c r="G44">
        <v>4.9000000000000004</v>
      </c>
      <c r="H44">
        <v>2023</v>
      </c>
      <c r="I44" t="s">
        <v>1075</v>
      </c>
      <c r="J44" t="s">
        <v>1078</v>
      </c>
      <c r="K44">
        <v>5</v>
      </c>
      <c r="L44" t="s">
        <v>1051</v>
      </c>
      <c r="M44">
        <v>3</v>
      </c>
    </row>
    <row r="45" spans="1:13" x14ac:dyDescent="0.3">
      <c r="A45" t="s">
        <v>239</v>
      </c>
      <c r="B45" t="s">
        <v>16</v>
      </c>
      <c r="C45">
        <v>13</v>
      </c>
      <c r="D45" t="s">
        <v>11</v>
      </c>
      <c r="E45" s="26">
        <v>44999</v>
      </c>
      <c r="F45" s="28">
        <v>31</v>
      </c>
      <c r="G45">
        <v>4.0999999999999996</v>
      </c>
      <c r="H45">
        <v>2023</v>
      </c>
      <c r="I45" t="s">
        <v>1079</v>
      </c>
      <c r="J45" t="s">
        <v>1082</v>
      </c>
      <c r="K45">
        <v>4</v>
      </c>
      <c r="L45" t="s">
        <v>1051</v>
      </c>
      <c r="M45">
        <v>3</v>
      </c>
    </row>
    <row r="46" spans="1:13" x14ac:dyDescent="0.3">
      <c r="A46" t="s">
        <v>262</v>
      </c>
      <c r="B46" t="s">
        <v>20</v>
      </c>
      <c r="C46">
        <v>92</v>
      </c>
      <c r="D46" t="s">
        <v>11</v>
      </c>
      <c r="E46" s="26">
        <v>45002</v>
      </c>
      <c r="F46" s="28">
        <v>31</v>
      </c>
      <c r="G46">
        <v>4.9000000000000004</v>
      </c>
      <c r="H46">
        <v>2023</v>
      </c>
      <c r="I46" t="s">
        <v>1085</v>
      </c>
      <c r="J46" t="s">
        <v>1078</v>
      </c>
      <c r="K46">
        <v>5</v>
      </c>
      <c r="L46" t="s">
        <v>1051</v>
      </c>
      <c r="M46">
        <v>3</v>
      </c>
    </row>
    <row r="47" spans="1:13" x14ac:dyDescent="0.3">
      <c r="A47" t="s">
        <v>267</v>
      </c>
      <c r="B47" t="s">
        <v>17</v>
      </c>
      <c r="C47">
        <v>106</v>
      </c>
      <c r="D47" t="s">
        <v>11</v>
      </c>
      <c r="E47" s="26">
        <v>45003</v>
      </c>
      <c r="F47" s="28">
        <v>31</v>
      </c>
      <c r="G47">
        <v>4.4000000000000004</v>
      </c>
      <c r="H47">
        <v>2023</v>
      </c>
      <c r="I47" t="s">
        <v>1083</v>
      </c>
      <c r="J47" t="s">
        <v>1078</v>
      </c>
      <c r="K47">
        <v>4</v>
      </c>
      <c r="L47" t="s">
        <v>1051</v>
      </c>
      <c r="M47">
        <v>3</v>
      </c>
    </row>
    <row r="48" spans="1:13" x14ac:dyDescent="0.3">
      <c r="A48" t="s">
        <v>269</v>
      </c>
      <c r="B48" t="s">
        <v>7</v>
      </c>
      <c r="C48">
        <v>84</v>
      </c>
      <c r="D48" t="s">
        <v>11</v>
      </c>
      <c r="E48" s="26">
        <v>45004</v>
      </c>
      <c r="F48" s="28">
        <v>31</v>
      </c>
      <c r="G48">
        <v>3.5</v>
      </c>
      <c r="H48">
        <v>2023</v>
      </c>
      <c r="I48" t="s">
        <v>1084</v>
      </c>
      <c r="J48" t="s">
        <v>1078</v>
      </c>
      <c r="K48">
        <v>4</v>
      </c>
      <c r="L48" t="s">
        <v>1051</v>
      </c>
      <c r="M48">
        <v>3</v>
      </c>
    </row>
    <row r="49" spans="1:13" x14ac:dyDescent="0.3">
      <c r="A49" t="s">
        <v>270</v>
      </c>
      <c r="B49" t="s">
        <v>22</v>
      </c>
      <c r="C49">
        <v>140</v>
      </c>
      <c r="D49" t="s">
        <v>11</v>
      </c>
      <c r="E49" s="26">
        <v>45004</v>
      </c>
      <c r="F49" s="28">
        <v>31</v>
      </c>
      <c r="G49">
        <v>4.4000000000000004</v>
      </c>
      <c r="H49">
        <v>2023</v>
      </c>
      <c r="I49" t="s">
        <v>1084</v>
      </c>
      <c r="J49" t="s">
        <v>1077</v>
      </c>
      <c r="K49">
        <v>4</v>
      </c>
      <c r="L49" t="s">
        <v>1051</v>
      </c>
      <c r="M49">
        <v>3</v>
      </c>
    </row>
    <row r="50" spans="1:13" x14ac:dyDescent="0.3">
      <c r="A50" t="s">
        <v>271</v>
      </c>
      <c r="B50" t="s">
        <v>18</v>
      </c>
      <c r="C50">
        <v>67</v>
      </c>
      <c r="D50" t="s">
        <v>11</v>
      </c>
      <c r="E50" s="26">
        <v>45004</v>
      </c>
      <c r="F50" s="28">
        <v>31</v>
      </c>
      <c r="G50">
        <v>3.5</v>
      </c>
      <c r="H50">
        <v>2023</v>
      </c>
      <c r="I50" t="s">
        <v>1084</v>
      </c>
      <c r="J50" t="s">
        <v>1078</v>
      </c>
      <c r="K50">
        <v>4</v>
      </c>
      <c r="L50" t="s">
        <v>1051</v>
      </c>
      <c r="M50">
        <v>3</v>
      </c>
    </row>
    <row r="51" spans="1:13" x14ac:dyDescent="0.3">
      <c r="A51" t="s">
        <v>272</v>
      </c>
      <c r="B51" t="s">
        <v>12</v>
      </c>
      <c r="C51">
        <v>126</v>
      </c>
      <c r="D51" t="s">
        <v>11</v>
      </c>
      <c r="E51" s="26">
        <v>45005</v>
      </c>
      <c r="F51" s="28">
        <v>31</v>
      </c>
      <c r="G51">
        <v>3.8</v>
      </c>
      <c r="H51">
        <v>2023</v>
      </c>
      <c r="I51" t="s">
        <v>1075</v>
      </c>
      <c r="J51" t="s">
        <v>1077</v>
      </c>
      <c r="K51">
        <v>4</v>
      </c>
      <c r="L51" t="s">
        <v>1051</v>
      </c>
      <c r="M51">
        <v>3</v>
      </c>
    </row>
    <row r="52" spans="1:13" x14ac:dyDescent="0.3">
      <c r="A52" t="s">
        <v>278</v>
      </c>
      <c r="B52" t="s">
        <v>23</v>
      </c>
      <c r="C52">
        <v>102</v>
      </c>
      <c r="D52" t="s">
        <v>11</v>
      </c>
      <c r="E52" s="26">
        <v>45006</v>
      </c>
      <c r="F52" s="28">
        <v>31</v>
      </c>
      <c r="G52">
        <v>4</v>
      </c>
      <c r="H52">
        <v>2023</v>
      </c>
      <c r="I52" t="s">
        <v>1079</v>
      </c>
      <c r="J52" t="s">
        <v>1078</v>
      </c>
      <c r="K52">
        <v>4</v>
      </c>
      <c r="L52" t="s">
        <v>1051</v>
      </c>
      <c r="M52">
        <v>3</v>
      </c>
    </row>
    <row r="53" spans="1:13" x14ac:dyDescent="0.3">
      <c r="A53" t="s">
        <v>281</v>
      </c>
      <c r="B53" t="s">
        <v>15</v>
      </c>
      <c r="C53">
        <v>59</v>
      </c>
      <c r="D53" t="s">
        <v>11</v>
      </c>
      <c r="E53" s="26">
        <v>45006</v>
      </c>
      <c r="F53" s="28">
        <v>31</v>
      </c>
      <c r="G53">
        <v>4.0999999999999996</v>
      </c>
      <c r="H53">
        <v>2023</v>
      </c>
      <c r="I53" t="s">
        <v>1079</v>
      </c>
      <c r="J53" t="s">
        <v>1076</v>
      </c>
      <c r="K53">
        <v>4</v>
      </c>
      <c r="L53" t="s">
        <v>1051</v>
      </c>
      <c r="M53">
        <v>3</v>
      </c>
    </row>
    <row r="54" spans="1:13" x14ac:dyDescent="0.3">
      <c r="A54" t="s">
        <v>285</v>
      </c>
      <c r="B54" t="s">
        <v>16</v>
      </c>
      <c r="C54">
        <v>58</v>
      </c>
      <c r="D54" t="s">
        <v>11</v>
      </c>
      <c r="E54" s="26">
        <v>45007</v>
      </c>
      <c r="F54" s="28">
        <v>31</v>
      </c>
      <c r="G54">
        <v>4.2</v>
      </c>
      <c r="H54">
        <v>2023</v>
      </c>
      <c r="I54" t="s">
        <v>1080</v>
      </c>
      <c r="J54" t="s">
        <v>1076</v>
      </c>
      <c r="K54">
        <v>4</v>
      </c>
      <c r="L54" t="s">
        <v>1051</v>
      </c>
      <c r="M54">
        <v>3</v>
      </c>
    </row>
    <row r="55" spans="1:13" x14ac:dyDescent="0.3">
      <c r="A55" t="s">
        <v>302</v>
      </c>
      <c r="B55" t="s">
        <v>8</v>
      </c>
      <c r="C55">
        <v>158</v>
      </c>
      <c r="D55" t="s">
        <v>11</v>
      </c>
      <c r="E55" s="26">
        <v>45010</v>
      </c>
      <c r="F55" s="28">
        <v>31</v>
      </c>
      <c r="G55">
        <v>4.5</v>
      </c>
      <c r="H55">
        <v>2023</v>
      </c>
      <c r="I55" t="s">
        <v>1083</v>
      </c>
      <c r="J55" t="s">
        <v>1077</v>
      </c>
      <c r="K55">
        <v>5</v>
      </c>
      <c r="L55" t="s">
        <v>1051</v>
      </c>
      <c r="M55">
        <v>3</v>
      </c>
    </row>
    <row r="56" spans="1:13" x14ac:dyDescent="0.3">
      <c r="A56" t="s">
        <v>308</v>
      </c>
      <c r="B56" t="s">
        <v>15</v>
      </c>
      <c r="C56">
        <v>61</v>
      </c>
      <c r="D56" t="s">
        <v>11</v>
      </c>
      <c r="E56" s="26">
        <v>45012</v>
      </c>
      <c r="F56" s="28">
        <v>31</v>
      </c>
      <c r="G56">
        <v>1.8</v>
      </c>
      <c r="H56">
        <v>2023</v>
      </c>
      <c r="I56" t="s">
        <v>1075</v>
      </c>
      <c r="J56" t="s">
        <v>1078</v>
      </c>
      <c r="K56">
        <v>2</v>
      </c>
      <c r="L56" t="s">
        <v>1051</v>
      </c>
      <c r="M56">
        <v>3</v>
      </c>
    </row>
    <row r="57" spans="1:13" x14ac:dyDescent="0.3">
      <c r="A57" t="s">
        <v>312</v>
      </c>
      <c r="B57" t="s">
        <v>19</v>
      </c>
      <c r="C57">
        <v>39</v>
      </c>
      <c r="D57" t="s">
        <v>11</v>
      </c>
      <c r="E57" s="26">
        <v>45013</v>
      </c>
      <c r="F57" s="28">
        <v>31</v>
      </c>
      <c r="G57">
        <v>5</v>
      </c>
      <c r="H57">
        <v>2023</v>
      </c>
      <c r="I57" t="s">
        <v>1079</v>
      </c>
      <c r="J57" t="s">
        <v>1076</v>
      </c>
      <c r="K57">
        <v>5</v>
      </c>
      <c r="L57" t="s">
        <v>1051</v>
      </c>
      <c r="M57">
        <v>3</v>
      </c>
    </row>
    <row r="58" spans="1:13" x14ac:dyDescent="0.3">
      <c r="A58" t="s">
        <v>316</v>
      </c>
      <c r="B58" t="s">
        <v>15</v>
      </c>
      <c r="C58">
        <v>56</v>
      </c>
      <c r="D58" t="s">
        <v>11</v>
      </c>
      <c r="E58" s="26">
        <v>45013</v>
      </c>
      <c r="F58" s="28">
        <v>31</v>
      </c>
      <c r="G58">
        <v>4.5999999999999996</v>
      </c>
      <c r="H58">
        <v>2023</v>
      </c>
      <c r="I58" t="s">
        <v>1079</v>
      </c>
      <c r="J58" t="s">
        <v>1076</v>
      </c>
      <c r="K58">
        <v>5</v>
      </c>
      <c r="L58" t="s">
        <v>1051</v>
      </c>
      <c r="M58">
        <v>3</v>
      </c>
    </row>
    <row r="59" spans="1:13" x14ac:dyDescent="0.3">
      <c r="A59" t="s">
        <v>324</v>
      </c>
      <c r="B59" t="s">
        <v>17</v>
      </c>
      <c r="C59">
        <v>89</v>
      </c>
      <c r="D59" t="s">
        <v>11</v>
      </c>
      <c r="E59" s="26">
        <v>45016</v>
      </c>
      <c r="F59" s="28">
        <v>31</v>
      </c>
      <c r="G59">
        <v>4.5999999999999996</v>
      </c>
      <c r="H59">
        <v>2023</v>
      </c>
      <c r="I59" t="s">
        <v>1085</v>
      </c>
      <c r="J59" t="s">
        <v>1078</v>
      </c>
      <c r="K59">
        <v>5</v>
      </c>
      <c r="L59" t="s">
        <v>1051</v>
      </c>
      <c r="M59">
        <v>3</v>
      </c>
    </row>
    <row r="60" spans="1:13" x14ac:dyDescent="0.3">
      <c r="A60" t="s">
        <v>327</v>
      </c>
      <c r="B60" t="s">
        <v>21</v>
      </c>
      <c r="C60">
        <v>42</v>
      </c>
      <c r="D60" t="s">
        <v>11</v>
      </c>
      <c r="E60" s="26">
        <v>45017</v>
      </c>
      <c r="F60" s="28">
        <v>31</v>
      </c>
      <c r="G60">
        <v>1.5</v>
      </c>
      <c r="H60">
        <v>2023</v>
      </c>
      <c r="I60" t="s">
        <v>1083</v>
      </c>
      <c r="J60" t="s">
        <v>1076</v>
      </c>
      <c r="K60">
        <v>2</v>
      </c>
      <c r="L60" t="s">
        <v>1052</v>
      </c>
      <c r="M60">
        <v>4</v>
      </c>
    </row>
    <row r="61" spans="1:13" x14ac:dyDescent="0.3">
      <c r="A61" t="s">
        <v>329</v>
      </c>
      <c r="B61" t="s">
        <v>23</v>
      </c>
      <c r="C61">
        <v>20</v>
      </c>
      <c r="D61" t="s">
        <v>11</v>
      </c>
      <c r="E61" s="26">
        <v>45017</v>
      </c>
      <c r="F61" s="28">
        <v>31</v>
      </c>
      <c r="G61">
        <v>3.6</v>
      </c>
      <c r="H61">
        <v>2023</v>
      </c>
      <c r="I61" t="s">
        <v>1083</v>
      </c>
      <c r="J61" t="s">
        <v>1082</v>
      </c>
      <c r="K61">
        <v>4</v>
      </c>
      <c r="L61" t="s">
        <v>1052</v>
      </c>
      <c r="M61">
        <v>4</v>
      </c>
    </row>
    <row r="62" spans="1:13" x14ac:dyDescent="0.3">
      <c r="A62" t="s">
        <v>338</v>
      </c>
      <c r="B62" t="s">
        <v>21</v>
      </c>
      <c r="C62">
        <v>133</v>
      </c>
      <c r="D62" t="s">
        <v>11</v>
      </c>
      <c r="E62" s="26">
        <v>45020</v>
      </c>
      <c r="F62" s="28">
        <v>31</v>
      </c>
      <c r="G62">
        <v>4.4000000000000004</v>
      </c>
      <c r="H62">
        <v>2023</v>
      </c>
      <c r="I62" t="s">
        <v>1079</v>
      </c>
      <c r="J62" t="s">
        <v>1077</v>
      </c>
      <c r="K62">
        <v>4</v>
      </c>
      <c r="L62" t="s">
        <v>1052</v>
      </c>
      <c r="M62">
        <v>4</v>
      </c>
    </row>
    <row r="63" spans="1:13" x14ac:dyDescent="0.3">
      <c r="A63" t="s">
        <v>341</v>
      </c>
      <c r="B63" t="s">
        <v>14</v>
      </c>
      <c r="C63">
        <v>23</v>
      </c>
      <c r="D63" t="s">
        <v>11</v>
      </c>
      <c r="E63" s="26">
        <v>45021</v>
      </c>
      <c r="F63" s="28">
        <v>31</v>
      </c>
      <c r="G63">
        <v>4.8</v>
      </c>
      <c r="H63">
        <v>2023</v>
      </c>
      <c r="I63" t="s">
        <v>1080</v>
      </c>
      <c r="J63" t="s">
        <v>1082</v>
      </c>
      <c r="K63">
        <v>5</v>
      </c>
      <c r="L63" t="s">
        <v>1052</v>
      </c>
      <c r="M63">
        <v>4</v>
      </c>
    </row>
    <row r="64" spans="1:13" x14ac:dyDescent="0.3">
      <c r="A64" t="s">
        <v>354</v>
      </c>
      <c r="B64" t="s">
        <v>18</v>
      </c>
      <c r="C64">
        <v>104</v>
      </c>
      <c r="D64" t="s">
        <v>11</v>
      </c>
      <c r="E64" s="26">
        <v>45023</v>
      </c>
      <c r="F64" s="28">
        <v>31</v>
      </c>
      <c r="G64">
        <v>4</v>
      </c>
      <c r="H64">
        <v>2023</v>
      </c>
      <c r="I64" t="s">
        <v>1085</v>
      </c>
      <c r="J64" t="s">
        <v>1078</v>
      </c>
      <c r="K64">
        <v>4</v>
      </c>
      <c r="L64" t="s">
        <v>1052</v>
      </c>
      <c r="M64">
        <v>4</v>
      </c>
    </row>
    <row r="65" spans="1:13" x14ac:dyDescent="0.3">
      <c r="A65" t="s">
        <v>384</v>
      </c>
      <c r="B65" t="s">
        <v>17</v>
      </c>
      <c r="C65">
        <v>108</v>
      </c>
      <c r="D65" t="s">
        <v>11</v>
      </c>
      <c r="E65" s="26">
        <v>45031</v>
      </c>
      <c r="F65" s="28">
        <v>31</v>
      </c>
      <c r="G65">
        <v>3.3</v>
      </c>
      <c r="H65">
        <v>2023</v>
      </c>
      <c r="I65" t="s">
        <v>1083</v>
      </c>
      <c r="J65" t="s">
        <v>1078</v>
      </c>
      <c r="K65">
        <v>3</v>
      </c>
      <c r="L65" t="s">
        <v>1052</v>
      </c>
      <c r="M65">
        <v>4</v>
      </c>
    </row>
    <row r="66" spans="1:13" x14ac:dyDescent="0.3">
      <c r="A66" t="s">
        <v>387</v>
      </c>
      <c r="B66" t="s">
        <v>7</v>
      </c>
      <c r="C66">
        <v>55</v>
      </c>
      <c r="D66" t="s">
        <v>11</v>
      </c>
      <c r="E66" s="26">
        <v>45031</v>
      </c>
      <c r="F66" s="28">
        <v>31</v>
      </c>
      <c r="G66">
        <v>4.3</v>
      </c>
      <c r="H66">
        <v>2023</v>
      </c>
      <c r="I66" t="s">
        <v>1083</v>
      </c>
      <c r="J66" t="s">
        <v>1076</v>
      </c>
      <c r="K66">
        <v>4</v>
      </c>
      <c r="L66" t="s">
        <v>1052</v>
      </c>
      <c r="M66">
        <v>4</v>
      </c>
    </row>
    <row r="67" spans="1:13" x14ac:dyDescent="0.3">
      <c r="A67" t="s">
        <v>390</v>
      </c>
      <c r="B67" t="s">
        <v>19</v>
      </c>
      <c r="C67">
        <v>45</v>
      </c>
      <c r="D67" t="s">
        <v>11</v>
      </c>
      <c r="E67" s="26">
        <v>45032</v>
      </c>
      <c r="F67" s="28">
        <v>31</v>
      </c>
      <c r="G67">
        <v>2.7</v>
      </c>
      <c r="H67">
        <v>2023</v>
      </c>
      <c r="I67" t="s">
        <v>1084</v>
      </c>
      <c r="J67" t="s">
        <v>1076</v>
      </c>
      <c r="K67">
        <v>3</v>
      </c>
      <c r="L67" t="s">
        <v>1052</v>
      </c>
      <c r="M67">
        <v>4</v>
      </c>
    </row>
    <row r="68" spans="1:13" x14ac:dyDescent="0.3">
      <c r="A68" t="s">
        <v>394</v>
      </c>
      <c r="B68" t="s">
        <v>16</v>
      </c>
      <c r="C68">
        <v>133</v>
      </c>
      <c r="D68" t="s">
        <v>11</v>
      </c>
      <c r="E68" s="26">
        <v>45032</v>
      </c>
      <c r="F68" s="28">
        <v>31</v>
      </c>
      <c r="G68">
        <v>4</v>
      </c>
      <c r="H68">
        <v>2023</v>
      </c>
      <c r="I68" t="s">
        <v>1084</v>
      </c>
      <c r="J68" t="s">
        <v>1077</v>
      </c>
      <c r="K68">
        <v>4</v>
      </c>
      <c r="L68" t="s">
        <v>1052</v>
      </c>
      <c r="M68">
        <v>4</v>
      </c>
    </row>
    <row r="69" spans="1:13" x14ac:dyDescent="0.3">
      <c r="A69" t="s">
        <v>396</v>
      </c>
      <c r="B69" t="s">
        <v>14</v>
      </c>
      <c r="C69">
        <v>69</v>
      </c>
      <c r="D69" t="s">
        <v>11</v>
      </c>
      <c r="E69" s="26">
        <v>45032</v>
      </c>
      <c r="F69" s="28">
        <v>31</v>
      </c>
      <c r="G69">
        <v>1.9</v>
      </c>
      <c r="H69">
        <v>2023</v>
      </c>
      <c r="I69" t="s">
        <v>1084</v>
      </c>
      <c r="J69" t="s">
        <v>1078</v>
      </c>
      <c r="K69">
        <v>2</v>
      </c>
      <c r="L69" t="s">
        <v>1052</v>
      </c>
      <c r="M69">
        <v>4</v>
      </c>
    </row>
    <row r="70" spans="1:13" x14ac:dyDescent="0.3">
      <c r="A70" t="s">
        <v>404</v>
      </c>
      <c r="B70" t="s">
        <v>22</v>
      </c>
      <c r="C70">
        <v>69</v>
      </c>
      <c r="D70" t="s">
        <v>11</v>
      </c>
      <c r="E70" s="26">
        <v>45035</v>
      </c>
      <c r="F70" s="28">
        <v>31</v>
      </c>
      <c r="G70">
        <v>3.6</v>
      </c>
      <c r="H70">
        <v>2023</v>
      </c>
      <c r="I70" t="s">
        <v>1080</v>
      </c>
      <c r="J70" t="s">
        <v>1078</v>
      </c>
      <c r="K70">
        <v>4</v>
      </c>
      <c r="L70" t="s">
        <v>1052</v>
      </c>
      <c r="M70">
        <v>4</v>
      </c>
    </row>
    <row r="71" spans="1:13" x14ac:dyDescent="0.3">
      <c r="A71" t="s">
        <v>405</v>
      </c>
      <c r="B71" t="s">
        <v>17</v>
      </c>
      <c r="C71">
        <v>107</v>
      </c>
      <c r="D71" t="s">
        <v>11</v>
      </c>
      <c r="E71" s="26">
        <v>45035</v>
      </c>
      <c r="F71" s="28">
        <v>31</v>
      </c>
      <c r="G71">
        <v>3.8</v>
      </c>
      <c r="H71">
        <v>2023</v>
      </c>
      <c r="I71" t="s">
        <v>1080</v>
      </c>
      <c r="J71" t="s">
        <v>1078</v>
      </c>
      <c r="K71">
        <v>4</v>
      </c>
      <c r="L71" t="s">
        <v>1052</v>
      </c>
      <c r="M71">
        <v>4</v>
      </c>
    </row>
    <row r="72" spans="1:13" x14ac:dyDescent="0.3">
      <c r="A72" t="s">
        <v>408</v>
      </c>
      <c r="B72" t="s">
        <v>8</v>
      </c>
      <c r="C72">
        <v>47</v>
      </c>
      <c r="D72" t="s">
        <v>11</v>
      </c>
      <c r="E72" s="26">
        <v>45035</v>
      </c>
      <c r="F72" s="28">
        <v>31</v>
      </c>
      <c r="G72">
        <v>4.0999999999999996</v>
      </c>
      <c r="H72">
        <v>2023</v>
      </c>
      <c r="I72" t="s">
        <v>1080</v>
      </c>
      <c r="J72" t="s">
        <v>1076</v>
      </c>
      <c r="K72">
        <v>4</v>
      </c>
      <c r="L72" t="s">
        <v>1052</v>
      </c>
      <c r="M72">
        <v>4</v>
      </c>
    </row>
    <row r="73" spans="1:13" x14ac:dyDescent="0.3">
      <c r="A73" t="s">
        <v>411</v>
      </c>
      <c r="B73" t="s">
        <v>5</v>
      </c>
      <c r="C73">
        <v>62</v>
      </c>
      <c r="D73" t="s">
        <v>11</v>
      </c>
      <c r="E73" s="26">
        <v>45035</v>
      </c>
      <c r="F73" s="28">
        <v>31</v>
      </c>
      <c r="G73">
        <v>4.4000000000000004</v>
      </c>
      <c r="H73">
        <v>2023</v>
      </c>
      <c r="I73" t="s">
        <v>1080</v>
      </c>
      <c r="J73" t="s">
        <v>1078</v>
      </c>
      <c r="K73">
        <v>4</v>
      </c>
      <c r="L73" t="s">
        <v>1052</v>
      </c>
      <c r="M73">
        <v>4</v>
      </c>
    </row>
    <row r="74" spans="1:13" x14ac:dyDescent="0.3">
      <c r="A74" t="s">
        <v>412</v>
      </c>
      <c r="B74" t="s">
        <v>18</v>
      </c>
      <c r="C74">
        <v>88</v>
      </c>
      <c r="D74" t="s">
        <v>11</v>
      </c>
      <c r="E74" s="26">
        <v>45036</v>
      </c>
      <c r="F74" s="28">
        <v>31</v>
      </c>
      <c r="G74">
        <v>3.8</v>
      </c>
      <c r="H74">
        <v>2023</v>
      </c>
      <c r="I74" t="s">
        <v>1081</v>
      </c>
      <c r="J74" t="s">
        <v>1078</v>
      </c>
      <c r="K74">
        <v>4</v>
      </c>
      <c r="L74" t="s">
        <v>1052</v>
      </c>
      <c r="M74">
        <v>4</v>
      </c>
    </row>
    <row r="75" spans="1:13" x14ac:dyDescent="0.3">
      <c r="A75" t="s">
        <v>413</v>
      </c>
      <c r="B75" t="s">
        <v>19</v>
      </c>
      <c r="C75">
        <v>116</v>
      </c>
      <c r="D75" t="s">
        <v>11</v>
      </c>
      <c r="E75" s="26">
        <v>45036</v>
      </c>
      <c r="F75" s="28">
        <v>31</v>
      </c>
      <c r="G75">
        <v>5</v>
      </c>
      <c r="H75">
        <v>2023</v>
      </c>
      <c r="I75" t="s">
        <v>1081</v>
      </c>
      <c r="J75" t="s">
        <v>1078</v>
      </c>
      <c r="K75">
        <v>5</v>
      </c>
      <c r="L75" t="s">
        <v>1052</v>
      </c>
      <c r="M75">
        <v>4</v>
      </c>
    </row>
    <row r="76" spans="1:13" x14ac:dyDescent="0.3">
      <c r="A76" t="s">
        <v>419</v>
      </c>
      <c r="B76" t="s">
        <v>12</v>
      </c>
      <c r="C76">
        <v>123</v>
      </c>
      <c r="D76" t="s">
        <v>11</v>
      </c>
      <c r="E76" s="26">
        <v>45037</v>
      </c>
      <c r="F76" s="28">
        <v>31</v>
      </c>
      <c r="G76">
        <v>4.2</v>
      </c>
      <c r="H76">
        <v>2023</v>
      </c>
      <c r="I76" t="s">
        <v>1085</v>
      </c>
      <c r="J76" t="s">
        <v>1077</v>
      </c>
      <c r="K76">
        <v>4</v>
      </c>
      <c r="L76" t="s">
        <v>1052</v>
      </c>
      <c r="M76">
        <v>4</v>
      </c>
    </row>
    <row r="77" spans="1:13" x14ac:dyDescent="0.3">
      <c r="A77" t="s">
        <v>421</v>
      </c>
      <c r="B77" t="s">
        <v>12</v>
      </c>
      <c r="C77">
        <v>43</v>
      </c>
      <c r="D77" t="s">
        <v>11</v>
      </c>
      <c r="E77" s="26">
        <v>45038</v>
      </c>
      <c r="F77" s="28">
        <v>31</v>
      </c>
      <c r="G77">
        <v>4.7</v>
      </c>
      <c r="H77">
        <v>2023</v>
      </c>
      <c r="I77" t="s">
        <v>1083</v>
      </c>
      <c r="J77" t="s">
        <v>1076</v>
      </c>
      <c r="K77">
        <v>5</v>
      </c>
      <c r="L77" t="s">
        <v>1052</v>
      </c>
      <c r="M77">
        <v>4</v>
      </c>
    </row>
    <row r="78" spans="1:13" x14ac:dyDescent="0.3">
      <c r="A78" t="s">
        <v>423</v>
      </c>
      <c r="B78" t="s">
        <v>5</v>
      </c>
      <c r="C78">
        <v>53</v>
      </c>
      <c r="D78" t="s">
        <v>11</v>
      </c>
      <c r="E78" s="26">
        <v>45038</v>
      </c>
      <c r="F78" s="28">
        <v>31</v>
      </c>
      <c r="G78">
        <v>4.3</v>
      </c>
      <c r="H78">
        <v>2023</v>
      </c>
      <c r="I78" t="s">
        <v>1083</v>
      </c>
      <c r="J78" t="s">
        <v>1076</v>
      </c>
      <c r="K78">
        <v>4</v>
      </c>
      <c r="L78" t="s">
        <v>1052</v>
      </c>
      <c r="M78">
        <v>4</v>
      </c>
    </row>
    <row r="79" spans="1:13" x14ac:dyDescent="0.3">
      <c r="A79" t="s">
        <v>424</v>
      </c>
      <c r="B79" t="s">
        <v>12</v>
      </c>
      <c r="C79">
        <v>113</v>
      </c>
      <c r="D79" t="s">
        <v>11</v>
      </c>
      <c r="E79" s="26">
        <v>45038</v>
      </c>
      <c r="F79" s="28">
        <v>31</v>
      </c>
      <c r="G79">
        <v>4</v>
      </c>
      <c r="H79">
        <v>2023</v>
      </c>
      <c r="I79" t="s">
        <v>1083</v>
      </c>
      <c r="J79" t="s">
        <v>1078</v>
      </c>
      <c r="K79">
        <v>4</v>
      </c>
      <c r="L79" t="s">
        <v>1052</v>
      </c>
      <c r="M79">
        <v>4</v>
      </c>
    </row>
    <row r="80" spans="1:13" x14ac:dyDescent="0.3">
      <c r="A80" t="s">
        <v>427</v>
      </c>
      <c r="B80" t="s">
        <v>24</v>
      </c>
      <c r="C80">
        <v>130</v>
      </c>
      <c r="D80" t="s">
        <v>11</v>
      </c>
      <c r="E80" s="26">
        <v>45039</v>
      </c>
      <c r="F80" s="28">
        <v>31</v>
      </c>
      <c r="G80">
        <v>3.8</v>
      </c>
      <c r="H80">
        <v>2023</v>
      </c>
      <c r="I80" t="s">
        <v>1084</v>
      </c>
      <c r="J80" t="s">
        <v>1077</v>
      </c>
      <c r="K80">
        <v>4</v>
      </c>
      <c r="L80" t="s">
        <v>1052</v>
      </c>
      <c r="M80">
        <v>4</v>
      </c>
    </row>
    <row r="81" spans="1:13" x14ac:dyDescent="0.3">
      <c r="A81" t="s">
        <v>429</v>
      </c>
      <c r="B81" t="s">
        <v>22</v>
      </c>
      <c r="C81">
        <v>127</v>
      </c>
      <c r="D81" t="s">
        <v>11</v>
      </c>
      <c r="E81" s="26">
        <v>45039</v>
      </c>
      <c r="F81" s="28">
        <v>31</v>
      </c>
      <c r="G81">
        <v>3.2</v>
      </c>
      <c r="H81">
        <v>2023</v>
      </c>
      <c r="I81" t="s">
        <v>1084</v>
      </c>
      <c r="J81" t="s">
        <v>1077</v>
      </c>
      <c r="K81">
        <v>3</v>
      </c>
      <c r="L81" t="s">
        <v>1052</v>
      </c>
      <c r="M81">
        <v>4</v>
      </c>
    </row>
    <row r="82" spans="1:13" x14ac:dyDescent="0.3">
      <c r="A82" t="s">
        <v>430</v>
      </c>
      <c r="B82" t="s">
        <v>12</v>
      </c>
      <c r="C82">
        <v>50</v>
      </c>
      <c r="D82" t="s">
        <v>11</v>
      </c>
      <c r="E82" s="26">
        <v>45039</v>
      </c>
      <c r="F82" s="28">
        <v>31</v>
      </c>
      <c r="G82">
        <v>4.7</v>
      </c>
      <c r="H82">
        <v>2023</v>
      </c>
      <c r="I82" t="s">
        <v>1084</v>
      </c>
      <c r="J82" t="s">
        <v>1076</v>
      </c>
      <c r="K82">
        <v>5</v>
      </c>
      <c r="L82" t="s">
        <v>1052</v>
      </c>
      <c r="M82">
        <v>4</v>
      </c>
    </row>
    <row r="83" spans="1:13" x14ac:dyDescent="0.3">
      <c r="A83" t="s">
        <v>433</v>
      </c>
      <c r="B83" t="s">
        <v>21</v>
      </c>
      <c r="C83">
        <v>111</v>
      </c>
      <c r="D83" t="s">
        <v>11</v>
      </c>
      <c r="E83" s="26">
        <v>45040</v>
      </c>
      <c r="F83" s="28">
        <v>31</v>
      </c>
      <c r="G83">
        <v>3.9</v>
      </c>
      <c r="H83">
        <v>2023</v>
      </c>
      <c r="I83" t="s">
        <v>1075</v>
      </c>
      <c r="J83" t="s">
        <v>1078</v>
      </c>
      <c r="K83">
        <v>4</v>
      </c>
      <c r="L83" t="s">
        <v>1052</v>
      </c>
      <c r="M83">
        <v>4</v>
      </c>
    </row>
    <row r="84" spans="1:13" x14ac:dyDescent="0.3">
      <c r="A84" t="s">
        <v>438</v>
      </c>
      <c r="B84" t="s">
        <v>16</v>
      </c>
      <c r="C84">
        <v>75</v>
      </c>
      <c r="D84" t="s">
        <v>11</v>
      </c>
      <c r="E84" s="26">
        <v>45040</v>
      </c>
      <c r="F84" s="28">
        <v>31</v>
      </c>
      <c r="G84">
        <v>4.9000000000000004</v>
      </c>
      <c r="H84">
        <v>2023</v>
      </c>
      <c r="I84" t="s">
        <v>1075</v>
      </c>
      <c r="J84" t="s">
        <v>1078</v>
      </c>
      <c r="K84">
        <v>5</v>
      </c>
      <c r="L84" t="s">
        <v>1052</v>
      </c>
      <c r="M84">
        <v>4</v>
      </c>
    </row>
    <row r="85" spans="1:13" x14ac:dyDescent="0.3">
      <c r="A85" t="s">
        <v>445</v>
      </c>
      <c r="B85" t="s">
        <v>15</v>
      </c>
      <c r="C85">
        <v>126</v>
      </c>
      <c r="D85" t="s">
        <v>11</v>
      </c>
      <c r="E85" s="26">
        <v>45042</v>
      </c>
      <c r="F85" s="28">
        <v>31</v>
      </c>
      <c r="G85">
        <v>4.8</v>
      </c>
      <c r="H85">
        <v>2023</v>
      </c>
      <c r="I85" t="s">
        <v>1080</v>
      </c>
      <c r="J85" t="s">
        <v>1077</v>
      </c>
      <c r="K85">
        <v>5</v>
      </c>
      <c r="L85" t="s">
        <v>1052</v>
      </c>
      <c r="M85">
        <v>4</v>
      </c>
    </row>
    <row r="86" spans="1:13" x14ac:dyDescent="0.3">
      <c r="A86" t="s">
        <v>447</v>
      </c>
      <c r="B86" t="s">
        <v>24</v>
      </c>
      <c r="C86">
        <v>105</v>
      </c>
      <c r="D86" t="s">
        <v>11</v>
      </c>
      <c r="E86" s="26">
        <v>45042</v>
      </c>
      <c r="F86" s="28">
        <v>31</v>
      </c>
      <c r="G86">
        <v>4.2</v>
      </c>
      <c r="H86">
        <v>2023</v>
      </c>
      <c r="I86" t="s">
        <v>1080</v>
      </c>
      <c r="J86" t="s">
        <v>1078</v>
      </c>
      <c r="K86">
        <v>4</v>
      </c>
      <c r="L86" t="s">
        <v>1052</v>
      </c>
      <c r="M86">
        <v>4</v>
      </c>
    </row>
    <row r="87" spans="1:13" x14ac:dyDescent="0.3">
      <c r="A87" t="s">
        <v>448</v>
      </c>
      <c r="B87" t="s">
        <v>24</v>
      </c>
      <c r="C87">
        <v>31</v>
      </c>
      <c r="D87" t="s">
        <v>11</v>
      </c>
      <c r="E87" s="26">
        <v>45042</v>
      </c>
      <c r="F87" s="28">
        <v>31</v>
      </c>
      <c r="G87">
        <v>3.2</v>
      </c>
      <c r="H87">
        <v>2023</v>
      </c>
      <c r="I87" t="s">
        <v>1080</v>
      </c>
      <c r="J87" t="s">
        <v>1076</v>
      </c>
      <c r="K87">
        <v>3</v>
      </c>
      <c r="L87" t="s">
        <v>1052</v>
      </c>
      <c r="M87">
        <v>4</v>
      </c>
    </row>
    <row r="88" spans="1:13" x14ac:dyDescent="0.3">
      <c r="A88" t="s">
        <v>458</v>
      </c>
      <c r="B88" t="s">
        <v>22</v>
      </c>
      <c r="C88">
        <v>93</v>
      </c>
      <c r="D88" t="s">
        <v>11</v>
      </c>
      <c r="E88" s="26">
        <v>45045</v>
      </c>
      <c r="F88" s="28">
        <v>31</v>
      </c>
      <c r="G88">
        <v>4.5999999999999996</v>
      </c>
      <c r="H88">
        <v>2023</v>
      </c>
      <c r="I88" t="s">
        <v>1083</v>
      </c>
      <c r="J88" t="s">
        <v>1078</v>
      </c>
      <c r="K88">
        <v>5</v>
      </c>
      <c r="L88" t="s">
        <v>1052</v>
      </c>
      <c r="M88">
        <v>4</v>
      </c>
    </row>
    <row r="89" spans="1:13" x14ac:dyDescent="0.3">
      <c r="A89" t="s">
        <v>463</v>
      </c>
      <c r="B89" t="s">
        <v>14</v>
      </c>
      <c r="C89">
        <v>137</v>
      </c>
      <c r="D89" t="s">
        <v>11</v>
      </c>
      <c r="E89" s="26">
        <v>45047</v>
      </c>
      <c r="F89" s="28">
        <v>31</v>
      </c>
      <c r="G89">
        <v>4.2</v>
      </c>
      <c r="H89">
        <v>2023</v>
      </c>
      <c r="I89" t="s">
        <v>1075</v>
      </c>
      <c r="J89" t="s">
        <v>1077</v>
      </c>
      <c r="K89">
        <v>4</v>
      </c>
      <c r="L89" t="s">
        <v>1053</v>
      </c>
      <c r="M89">
        <v>5</v>
      </c>
    </row>
    <row r="90" spans="1:13" x14ac:dyDescent="0.3">
      <c r="A90" t="s">
        <v>467</v>
      </c>
      <c r="B90" t="s">
        <v>18</v>
      </c>
      <c r="C90">
        <v>119</v>
      </c>
      <c r="D90" t="s">
        <v>11</v>
      </c>
      <c r="E90" s="26">
        <v>45047</v>
      </c>
      <c r="F90" s="28">
        <v>31</v>
      </c>
      <c r="G90">
        <v>4.7</v>
      </c>
      <c r="H90">
        <v>2023</v>
      </c>
      <c r="I90" t="s">
        <v>1075</v>
      </c>
      <c r="J90" t="s">
        <v>1078</v>
      </c>
      <c r="K90">
        <v>5</v>
      </c>
      <c r="L90" t="s">
        <v>1053</v>
      </c>
      <c r="M90">
        <v>5</v>
      </c>
    </row>
    <row r="91" spans="1:13" x14ac:dyDescent="0.3">
      <c r="A91" t="s">
        <v>475</v>
      </c>
      <c r="B91" t="s">
        <v>5</v>
      </c>
      <c r="C91">
        <v>111</v>
      </c>
      <c r="D91" t="s">
        <v>11</v>
      </c>
      <c r="E91" s="26">
        <v>45050</v>
      </c>
      <c r="F91" s="28">
        <v>31</v>
      </c>
      <c r="G91">
        <v>2.8</v>
      </c>
      <c r="H91">
        <v>2023</v>
      </c>
      <c r="I91" t="s">
        <v>1081</v>
      </c>
      <c r="J91" t="s">
        <v>1078</v>
      </c>
      <c r="K91">
        <v>3</v>
      </c>
      <c r="L91" t="s">
        <v>1053</v>
      </c>
      <c r="M91">
        <v>5</v>
      </c>
    </row>
    <row r="92" spans="1:13" x14ac:dyDescent="0.3">
      <c r="A92" t="s">
        <v>482</v>
      </c>
      <c r="B92" t="s">
        <v>12</v>
      </c>
      <c r="C92">
        <v>31</v>
      </c>
      <c r="D92" t="s">
        <v>11</v>
      </c>
      <c r="E92" s="26">
        <v>45054</v>
      </c>
      <c r="F92" s="28">
        <v>31</v>
      </c>
      <c r="G92">
        <v>4.5</v>
      </c>
      <c r="H92">
        <v>2023</v>
      </c>
      <c r="I92" t="s">
        <v>1075</v>
      </c>
      <c r="J92" t="s">
        <v>1076</v>
      </c>
      <c r="K92">
        <v>5</v>
      </c>
      <c r="L92" t="s">
        <v>1053</v>
      </c>
      <c r="M92">
        <v>5</v>
      </c>
    </row>
    <row r="93" spans="1:13" x14ac:dyDescent="0.3">
      <c r="A93" t="s">
        <v>485</v>
      </c>
      <c r="B93" t="s">
        <v>22</v>
      </c>
      <c r="C93">
        <v>25</v>
      </c>
      <c r="D93" t="s">
        <v>11</v>
      </c>
      <c r="E93" s="26">
        <v>45054</v>
      </c>
      <c r="F93" s="28">
        <v>31</v>
      </c>
      <c r="G93">
        <v>3.8</v>
      </c>
      <c r="H93">
        <v>2023</v>
      </c>
      <c r="I93" t="s">
        <v>1075</v>
      </c>
      <c r="J93" t="s">
        <v>1082</v>
      </c>
      <c r="K93">
        <v>4</v>
      </c>
      <c r="L93" t="s">
        <v>1053</v>
      </c>
      <c r="M93">
        <v>5</v>
      </c>
    </row>
    <row r="94" spans="1:13" x14ac:dyDescent="0.3">
      <c r="A94" t="s">
        <v>489</v>
      </c>
      <c r="B94" t="s">
        <v>18</v>
      </c>
      <c r="C94">
        <v>54</v>
      </c>
      <c r="D94" t="s">
        <v>11</v>
      </c>
      <c r="E94" s="26">
        <v>45057</v>
      </c>
      <c r="F94" s="28">
        <v>31</v>
      </c>
      <c r="G94">
        <v>3.3</v>
      </c>
      <c r="H94">
        <v>2023</v>
      </c>
      <c r="I94" t="s">
        <v>1081</v>
      </c>
      <c r="J94" t="s">
        <v>1076</v>
      </c>
      <c r="K94">
        <v>3</v>
      </c>
      <c r="L94" t="s">
        <v>1053</v>
      </c>
      <c r="M94">
        <v>5</v>
      </c>
    </row>
    <row r="95" spans="1:13" x14ac:dyDescent="0.3">
      <c r="A95" t="s">
        <v>490</v>
      </c>
      <c r="B95" t="s">
        <v>23</v>
      </c>
      <c r="C95">
        <v>25</v>
      </c>
      <c r="D95" t="s">
        <v>11</v>
      </c>
      <c r="E95" s="26">
        <v>45058</v>
      </c>
      <c r="F95" s="28">
        <v>31</v>
      </c>
      <c r="G95">
        <v>3.2</v>
      </c>
      <c r="H95">
        <v>2023</v>
      </c>
      <c r="I95" t="s">
        <v>1085</v>
      </c>
      <c r="J95" t="s">
        <v>1082</v>
      </c>
      <c r="K95">
        <v>3</v>
      </c>
      <c r="L95" t="s">
        <v>1053</v>
      </c>
      <c r="M95">
        <v>5</v>
      </c>
    </row>
    <row r="96" spans="1:13" x14ac:dyDescent="0.3">
      <c r="A96" t="s">
        <v>494</v>
      </c>
      <c r="B96" t="s">
        <v>17</v>
      </c>
      <c r="C96">
        <v>92</v>
      </c>
      <c r="D96" t="s">
        <v>11</v>
      </c>
      <c r="E96" s="26">
        <v>45060</v>
      </c>
      <c r="F96" s="28">
        <v>31</v>
      </c>
      <c r="G96">
        <v>3.1</v>
      </c>
      <c r="H96">
        <v>2023</v>
      </c>
      <c r="I96" t="s">
        <v>1084</v>
      </c>
      <c r="J96" t="s">
        <v>1078</v>
      </c>
      <c r="K96">
        <v>3</v>
      </c>
      <c r="L96" t="s">
        <v>1053</v>
      </c>
      <c r="M96">
        <v>5</v>
      </c>
    </row>
    <row r="97" spans="1:13" x14ac:dyDescent="0.3">
      <c r="A97" t="s">
        <v>497</v>
      </c>
      <c r="B97" t="s">
        <v>12</v>
      </c>
      <c r="C97">
        <v>154</v>
      </c>
      <c r="D97" t="s">
        <v>11</v>
      </c>
      <c r="E97" s="26">
        <v>45061</v>
      </c>
      <c r="F97" s="28">
        <v>31</v>
      </c>
      <c r="G97">
        <v>4.3</v>
      </c>
      <c r="H97">
        <v>2023</v>
      </c>
      <c r="I97" t="s">
        <v>1075</v>
      </c>
      <c r="J97" t="s">
        <v>1077</v>
      </c>
      <c r="K97">
        <v>4</v>
      </c>
      <c r="L97" t="s">
        <v>1053</v>
      </c>
      <c r="M97">
        <v>5</v>
      </c>
    </row>
    <row r="98" spans="1:13" x14ac:dyDescent="0.3">
      <c r="A98" t="s">
        <v>501</v>
      </c>
      <c r="B98" t="s">
        <v>5</v>
      </c>
      <c r="C98">
        <v>139</v>
      </c>
      <c r="D98" t="s">
        <v>11</v>
      </c>
      <c r="E98" s="26">
        <v>45063</v>
      </c>
      <c r="F98" s="28">
        <v>31</v>
      </c>
      <c r="G98">
        <v>3.2</v>
      </c>
      <c r="H98">
        <v>2023</v>
      </c>
      <c r="I98" t="s">
        <v>1080</v>
      </c>
      <c r="J98" t="s">
        <v>1077</v>
      </c>
      <c r="K98">
        <v>3</v>
      </c>
      <c r="L98" t="s">
        <v>1053</v>
      </c>
      <c r="M98">
        <v>5</v>
      </c>
    </row>
    <row r="99" spans="1:13" x14ac:dyDescent="0.3">
      <c r="A99" t="s">
        <v>506</v>
      </c>
      <c r="B99" t="s">
        <v>12</v>
      </c>
      <c r="C99">
        <v>67</v>
      </c>
      <c r="D99" t="s">
        <v>11</v>
      </c>
      <c r="E99" s="26">
        <v>45067</v>
      </c>
      <c r="F99" s="28">
        <v>31</v>
      </c>
      <c r="G99">
        <v>4.7</v>
      </c>
      <c r="H99">
        <v>2023</v>
      </c>
      <c r="I99" t="s">
        <v>1084</v>
      </c>
      <c r="J99" t="s">
        <v>1078</v>
      </c>
      <c r="K99">
        <v>5</v>
      </c>
      <c r="L99" t="s">
        <v>1053</v>
      </c>
      <c r="M99">
        <v>5</v>
      </c>
    </row>
    <row r="100" spans="1:13" x14ac:dyDescent="0.3">
      <c r="A100" t="s">
        <v>509</v>
      </c>
      <c r="B100" t="s">
        <v>16</v>
      </c>
      <c r="C100">
        <v>117</v>
      </c>
      <c r="D100" t="s">
        <v>11</v>
      </c>
      <c r="E100" s="26">
        <v>45067</v>
      </c>
      <c r="F100" s="28">
        <v>31</v>
      </c>
      <c r="G100">
        <v>4.5</v>
      </c>
      <c r="H100">
        <v>2023</v>
      </c>
      <c r="I100" t="s">
        <v>1084</v>
      </c>
      <c r="J100" t="s">
        <v>1078</v>
      </c>
      <c r="K100">
        <v>5</v>
      </c>
      <c r="L100" t="s">
        <v>1053</v>
      </c>
      <c r="M100">
        <v>5</v>
      </c>
    </row>
    <row r="101" spans="1:13" x14ac:dyDescent="0.3">
      <c r="A101" t="s">
        <v>513</v>
      </c>
      <c r="B101" t="s">
        <v>16</v>
      </c>
      <c r="C101">
        <v>115</v>
      </c>
      <c r="D101" t="s">
        <v>11</v>
      </c>
      <c r="E101" s="26">
        <v>45068</v>
      </c>
      <c r="F101" s="28">
        <v>31</v>
      </c>
      <c r="G101">
        <v>4.7</v>
      </c>
      <c r="H101">
        <v>2023</v>
      </c>
      <c r="I101" t="s">
        <v>1075</v>
      </c>
      <c r="J101" t="s">
        <v>1078</v>
      </c>
      <c r="K101">
        <v>5</v>
      </c>
      <c r="L101" t="s">
        <v>1053</v>
      </c>
      <c r="M101">
        <v>5</v>
      </c>
    </row>
    <row r="102" spans="1:13" x14ac:dyDescent="0.3">
      <c r="A102" t="s">
        <v>526</v>
      </c>
      <c r="B102" t="s">
        <v>17</v>
      </c>
      <c r="C102">
        <v>110</v>
      </c>
      <c r="D102" t="s">
        <v>11</v>
      </c>
      <c r="E102" s="26">
        <v>45072</v>
      </c>
      <c r="F102" s="28">
        <v>31</v>
      </c>
      <c r="G102">
        <v>4</v>
      </c>
      <c r="H102">
        <v>2023</v>
      </c>
      <c r="I102" t="s">
        <v>1085</v>
      </c>
      <c r="J102" t="s">
        <v>1078</v>
      </c>
      <c r="K102">
        <v>4</v>
      </c>
      <c r="L102" t="s">
        <v>1053</v>
      </c>
      <c r="M102">
        <v>5</v>
      </c>
    </row>
    <row r="103" spans="1:13" x14ac:dyDescent="0.3">
      <c r="A103" t="s">
        <v>530</v>
      </c>
      <c r="B103" t="s">
        <v>18</v>
      </c>
      <c r="C103">
        <v>43</v>
      </c>
      <c r="D103" t="s">
        <v>11</v>
      </c>
      <c r="E103" s="26">
        <v>45072</v>
      </c>
      <c r="F103" s="28">
        <v>31</v>
      </c>
      <c r="G103">
        <v>4.9000000000000004</v>
      </c>
      <c r="H103">
        <v>2023</v>
      </c>
      <c r="I103" t="s">
        <v>1085</v>
      </c>
      <c r="J103" t="s">
        <v>1076</v>
      </c>
      <c r="K103">
        <v>5</v>
      </c>
      <c r="L103" t="s">
        <v>1053</v>
      </c>
      <c r="M103">
        <v>5</v>
      </c>
    </row>
    <row r="104" spans="1:13" x14ac:dyDescent="0.3">
      <c r="A104" t="s">
        <v>533</v>
      </c>
      <c r="B104" t="s">
        <v>20</v>
      </c>
      <c r="C104">
        <v>55</v>
      </c>
      <c r="D104" t="s">
        <v>11</v>
      </c>
      <c r="E104" s="26">
        <v>45074</v>
      </c>
      <c r="F104" s="28">
        <v>145</v>
      </c>
      <c r="G104">
        <v>4.5</v>
      </c>
      <c r="H104">
        <v>2023</v>
      </c>
      <c r="I104" t="s">
        <v>1084</v>
      </c>
      <c r="J104" t="s">
        <v>1076</v>
      </c>
      <c r="K104">
        <v>5</v>
      </c>
      <c r="L104" t="s">
        <v>1053</v>
      </c>
      <c r="M104">
        <v>5</v>
      </c>
    </row>
    <row r="105" spans="1:13" x14ac:dyDescent="0.3">
      <c r="A105" t="s">
        <v>538</v>
      </c>
      <c r="B105" t="s">
        <v>22</v>
      </c>
      <c r="C105">
        <v>62</v>
      </c>
      <c r="D105" t="s">
        <v>11</v>
      </c>
      <c r="E105" s="26">
        <v>45076</v>
      </c>
      <c r="F105" s="28">
        <v>125</v>
      </c>
      <c r="G105">
        <v>3.5</v>
      </c>
      <c r="H105">
        <v>2023</v>
      </c>
      <c r="I105" t="s">
        <v>1079</v>
      </c>
      <c r="J105" t="s">
        <v>1078</v>
      </c>
      <c r="K105">
        <v>4</v>
      </c>
      <c r="L105" t="s">
        <v>1053</v>
      </c>
      <c r="M105">
        <v>5</v>
      </c>
    </row>
    <row r="106" spans="1:13" x14ac:dyDescent="0.3">
      <c r="A106" t="s">
        <v>548</v>
      </c>
      <c r="B106" t="s">
        <v>16</v>
      </c>
      <c r="C106">
        <v>141</v>
      </c>
      <c r="D106" t="s">
        <v>11</v>
      </c>
      <c r="E106" s="26">
        <v>45080</v>
      </c>
      <c r="F106" s="28">
        <v>54</v>
      </c>
      <c r="G106">
        <v>4.8</v>
      </c>
      <c r="H106">
        <v>2023</v>
      </c>
      <c r="I106" t="s">
        <v>1083</v>
      </c>
      <c r="J106" t="s">
        <v>1077</v>
      </c>
      <c r="K106">
        <v>5</v>
      </c>
      <c r="L106" t="s">
        <v>1054</v>
      </c>
      <c r="M106">
        <v>6</v>
      </c>
    </row>
    <row r="107" spans="1:13" x14ac:dyDescent="0.3">
      <c r="A107" t="s">
        <v>552</v>
      </c>
      <c r="B107" t="s">
        <v>16</v>
      </c>
      <c r="C107">
        <v>48</v>
      </c>
      <c r="D107" t="s">
        <v>11</v>
      </c>
      <c r="E107" s="26">
        <v>45082</v>
      </c>
      <c r="F107" s="28">
        <v>120</v>
      </c>
      <c r="G107">
        <v>4.0999999999999996</v>
      </c>
      <c r="H107">
        <v>2023</v>
      </c>
      <c r="I107" t="s">
        <v>1075</v>
      </c>
      <c r="J107" t="s">
        <v>1076</v>
      </c>
      <c r="K107">
        <v>4</v>
      </c>
      <c r="L107" t="s">
        <v>1054</v>
      </c>
      <c r="M107">
        <v>6</v>
      </c>
    </row>
    <row r="108" spans="1:13" x14ac:dyDescent="0.3">
      <c r="A108" t="s">
        <v>553</v>
      </c>
      <c r="B108" t="s">
        <v>22</v>
      </c>
      <c r="C108">
        <v>48</v>
      </c>
      <c r="D108" t="s">
        <v>11</v>
      </c>
      <c r="E108" s="26">
        <v>45082</v>
      </c>
      <c r="F108" s="28">
        <v>120</v>
      </c>
      <c r="G108">
        <v>4.0999999999999996</v>
      </c>
      <c r="H108">
        <v>2023</v>
      </c>
      <c r="I108" t="s">
        <v>1075</v>
      </c>
      <c r="J108" t="s">
        <v>1076</v>
      </c>
      <c r="K108">
        <v>4</v>
      </c>
      <c r="L108" t="s">
        <v>1054</v>
      </c>
      <c r="M108">
        <v>6</v>
      </c>
    </row>
    <row r="109" spans="1:13" x14ac:dyDescent="0.3">
      <c r="A109" t="s">
        <v>557</v>
      </c>
      <c r="B109" t="s">
        <v>12</v>
      </c>
      <c r="C109">
        <v>101</v>
      </c>
      <c r="D109" t="s">
        <v>11</v>
      </c>
      <c r="E109" s="26">
        <v>45085</v>
      </c>
      <c r="F109" s="28">
        <v>132</v>
      </c>
      <c r="G109">
        <v>4.3</v>
      </c>
      <c r="H109">
        <v>2023</v>
      </c>
      <c r="I109" t="s">
        <v>1081</v>
      </c>
      <c r="J109" t="s">
        <v>1078</v>
      </c>
      <c r="K109">
        <v>4</v>
      </c>
      <c r="L109" t="s">
        <v>1054</v>
      </c>
      <c r="M109">
        <v>6</v>
      </c>
    </row>
    <row r="110" spans="1:13" x14ac:dyDescent="0.3">
      <c r="A110" t="s">
        <v>562</v>
      </c>
      <c r="B110" t="s">
        <v>15</v>
      </c>
      <c r="C110">
        <v>99</v>
      </c>
      <c r="D110" t="s">
        <v>11</v>
      </c>
      <c r="E110" s="26">
        <v>45087</v>
      </c>
      <c r="F110" s="28">
        <v>180</v>
      </c>
      <c r="G110">
        <v>3.8</v>
      </c>
      <c r="H110">
        <v>2023</v>
      </c>
      <c r="I110" t="s">
        <v>1083</v>
      </c>
      <c r="J110" t="s">
        <v>1078</v>
      </c>
      <c r="K110">
        <v>4</v>
      </c>
      <c r="L110" t="s">
        <v>1054</v>
      </c>
      <c r="M110">
        <v>6</v>
      </c>
    </row>
    <row r="111" spans="1:13" x14ac:dyDescent="0.3">
      <c r="A111" t="s">
        <v>565</v>
      </c>
      <c r="B111" t="s">
        <v>20</v>
      </c>
      <c r="C111">
        <v>141</v>
      </c>
      <c r="D111" t="s">
        <v>11</v>
      </c>
      <c r="E111" s="26">
        <v>45088</v>
      </c>
      <c r="F111" s="28">
        <v>100</v>
      </c>
      <c r="G111">
        <v>4.5999999999999996</v>
      </c>
      <c r="H111">
        <v>2023</v>
      </c>
      <c r="I111" t="s">
        <v>1084</v>
      </c>
      <c r="J111" t="s">
        <v>1077</v>
      </c>
      <c r="K111">
        <v>5</v>
      </c>
      <c r="L111" t="s">
        <v>1054</v>
      </c>
      <c r="M111">
        <v>6</v>
      </c>
    </row>
    <row r="112" spans="1:13" x14ac:dyDescent="0.3">
      <c r="A112" t="s">
        <v>569</v>
      </c>
      <c r="B112" t="s">
        <v>19</v>
      </c>
      <c r="C112">
        <v>158</v>
      </c>
      <c r="D112" t="s">
        <v>11</v>
      </c>
      <c r="E112" s="26">
        <v>45091</v>
      </c>
      <c r="F112" s="28">
        <v>190</v>
      </c>
      <c r="G112">
        <v>4</v>
      </c>
      <c r="H112">
        <v>2023</v>
      </c>
      <c r="I112" t="s">
        <v>1080</v>
      </c>
      <c r="J112" t="s">
        <v>1077</v>
      </c>
      <c r="K112">
        <v>4</v>
      </c>
      <c r="L112" t="s">
        <v>1054</v>
      </c>
      <c r="M112">
        <v>6</v>
      </c>
    </row>
    <row r="113" spans="1:13" x14ac:dyDescent="0.3">
      <c r="A113" t="s">
        <v>574</v>
      </c>
      <c r="B113" t="s">
        <v>23</v>
      </c>
      <c r="C113">
        <v>108</v>
      </c>
      <c r="D113" t="s">
        <v>11</v>
      </c>
      <c r="E113" s="26">
        <v>45092</v>
      </c>
      <c r="F113" s="28">
        <v>56</v>
      </c>
      <c r="G113">
        <v>3.5</v>
      </c>
      <c r="H113">
        <v>2023</v>
      </c>
      <c r="I113" t="s">
        <v>1081</v>
      </c>
      <c r="J113" t="s">
        <v>1078</v>
      </c>
      <c r="K113">
        <v>4</v>
      </c>
      <c r="L113" t="s">
        <v>1054</v>
      </c>
      <c r="M113">
        <v>6</v>
      </c>
    </row>
    <row r="114" spans="1:13" x14ac:dyDescent="0.3">
      <c r="A114" t="s">
        <v>576</v>
      </c>
      <c r="B114" t="s">
        <v>16</v>
      </c>
      <c r="C114">
        <v>127</v>
      </c>
      <c r="D114" t="s">
        <v>11</v>
      </c>
      <c r="E114" s="26">
        <v>45093</v>
      </c>
      <c r="F114" s="28">
        <v>200</v>
      </c>
      <c r="G114">
        <v>4.8</v>
      </c>
      <c r="H114">
        <v>2023</v>
      </c>
      <c r="I114" t="s">
        <v>1085</v>
      </c>
      <c r="J114" t="s">
        <v>1077</v>
      </c>
      <c r="K114">
        <v>5</v>
      </c>
      <c r="L114" t="s">
        <v>1054</v>
      </c>
      <c r="M114">
        <v>6</v>
      </c>
    </row>
    <row r="115" spans="1:13" x14ac:dyDescent="0.3">
      <c r="A115" t="s">
        <v>582</v>
      </c>
      <c r="B115" t="s">
        <v>24</v>
      </c>
      <c r="C115">
        <v>117</v>
      </c>
      <c r="D115" t="s">
        <v>11</v>
      </c>
      <c r="E115" s="26">
        <v>45097</v>
      </c>
      <c r="F115" s="28">
        <v>82</v>
      </c>
      <c r="G115">
        <v>3.5</v>
      </c>
      <c r="H115">
        <v>2023</v>
      </c>
      <c r="I115" t="s">
        <v>1079</v>
      </c>
      <c r="J115" t="s">
        <v>1078</v>
      </c>
      <c r="K115">
        <v>4</v>
      </c>
      <c r="L115" t="s">
        <v>1054</v>
      </c>
      <c r="M115">
        <v>6</v>
      </c>
    </row>
    <row r="116" spans="1:13" x14ac:dyDescent="0.3">
      <c r="A116" t="s">
        <v>587</v>
      </c>
      <c r="B116" t="s">
        <v>17</v>
      </c>
      <c r="C116">
        <v>44</v>
      </c>
      <c r="D116" t="s">
        <v>11</v>
      </c>
      <c r="E116" s="26">
        <v>45098</v>
      </c>
      <c r="F116" s="28">
        <v>33</v>
      </c>
      <c r="G116">
        <v>3</v>
      </c>
      <c r="H116">
        <v>2023</v>
      </c>
      <c r="I116" t="s">
        <v>1080</v>
      </c>
      <c r="J116" t="s">
        <v>1076</v>
      </c>
      <c r="K116">
        <v>3</v>
      </c>
      <c r="L116" t="s">
        <v>1054</v>
      </c>
      <c r="M116">
        <v>6</v>
      </c>
    </row>
    <row r="117" spans="1:13" x14ac:dyDescent="0.3">
      <c r="A117" t="s">
        <v>590</v>
      </c>
      <c r="B117" t="s">
        <v>15</v>
      </c>
      <c r="C117">
        <v>52</v>
      </c>
      <c r="D117" t="s">
        <v>11</v>
      </c>
      <c r="E117" s="26">
        <v>45100</v>
      </c>
      <c r="F117" s="28">
        <v>70</v>
      </c>
      <c r="G117">
        <v>4.0999999999999996</v>
      </c>
      <c r="H117">
        <v>2023</v>
      </c>
      <c r="I117" t="s">
        <v>1085</v>
      </c>
      <c r="J117" t="s">
        <v>1076</v>
      </c>
      <c r="K117">
        <v>4</v>
      </c>
      <c r="L117" t="s">
        <v>1054</v>
      </c>
      <c r="M117">
        <v>6</v>
      </c>
    </row>
    <row r="118" spans="1:13" x14ac:dyDescent="0.3">
      <c r="A118" t="s">
        <v>596</v>
      </c>
      <c r="B118" t="s">
        <v>14</v>
      </c>
      <c r="C118">
        <v>35</v>
      </c>
      <c r="D118" t="s">
        <v>11</v>
      </c>
      <c r="E118" s="26">
        <v>45102</v>
      </c>
      <c r="F118" s="28">
        <v>86</v>
      </c>
      <c r="G118">
        <v>4.5999999999999996</v>
      </c>
      <c r="H118">
        <v>2023</v>
      </c>
      <c r="I118" t="s">
        <v>1084</v>
      </c>
      <c r="J118" t="s">
        <v>1076</v>
      </c>
      <c r="K118">
        <v>5</v>
      </c>
      <c r="L118" t="s">
        <v>1054</v>
      </c>
      <c r="M118">
        <v>6</v>
      </c>
    </row>
    <row r="119" spans="1:13" x14ac:dyDescent="0.3">
      <c r="A119" t="s">
        <v>598</v>
      </c>
      <c r="B119" t="s">
        <v>24</v>
      </c>
      <c r="C119">
        <v>133</v>
      </c>
      <c r="D119" t="s">
        <v>11</v>
      </c>
      <c r="E119" s="26">
        <v>45103</v>
      </c>
      <c r="F119" s="28">
        <v>21</v>
      </c>
      <c r="G119">
        <v>3.7</v>
      </c>
      <c r="H119">
        <v>2023</v>
      </c>
      <c r="I119" t="s">
        <v>1075</v>
      </c>
      <c r="J119" t="s">
        <v>1077</v>
      </c>
      <c r="K119">
        <v>4</v>
      </c>
      <c r="L119" t="s">
        <v>1054</v>
      </c>
      <c r="M119">
        <v>6</v>
      </c>
    </row>
    <row r="120" spans="1:13" x14ac:dyDescent="0.3">
      <c r="A120" t="s">
        <v>602</v>
      </c>
      <c r="B120" t="s">
        <v>8</v>
      </c>
      <c r="C120">
        <v>25</v>
      </c>
      <c r="D120" t="s">
        <v>11</v>
      </c>
      <c r="E120" s="26">
        <v>45103</v>
      </c>
      <c r="F120" s="28">
        <v>84</v>
      </c>
      <c r="G120">
        <v>4.5</v>
      </c>
      <c r="H120">
        <v>2023</v>
      </c>
      <c r="I120" t="s">
        <v>1075</v>
      </c>
      <c r="J120" t="s">
        <v>1082</v>
      </c>
      <c r="K120">
        <v>5</v>
      </c>
      <c r="L120" t="s">
        <v>1054</v>
      </c>
      <c r="M120">
        <v>6</v>
      </c>
    </row>
    <row r="121" spans="1:13" x14ac:dyDescent="0.3">
      <c r="A121" t="s">
        <v>616</v>
      </c>
      <c r="B121" t="s">
        <v>17</v>
      </c>
      <c r="C121">
        <v>153</v>
      </c>
      <c r="D121" t="s">
        <v>11</v>
      </c>
      <c r="E121" s="26">
        <v>45108</v>
      </c>
      <c r="F121" s="28">
        <v>102</v>
      </c>
      <c r="G121">
        <v>3.1</v>
      </c>
      <c r="H121">
        <v>2024</v>
      </c>
      <c r="I121" t="s">
        <v>1083</v>
      </c>
      <c r="J121" t="s">
        <v>1077</v>
      </c>
      <c r="K121">
        <v>3</v>
      </c>
      <c r="L121" t="s">
        <v>1055</v>
      </c>
      <c r="M121">
        <v>7</v>
      </c>
    </row>
    <row r="122" spans="1:13" x14ac:dyDescent="0.3">
      <c r="A122" t="s">
        <v>625</v>
      </c>
      <c r="B122" t="s">
        <v>7</v>
      </c>
      <c r="C122">
        <v>52</v>
      </c>
      <c r="D122" t="s">
        <v>11</v>
      </c>
      <c r="E122" s="26">
        <v>45113</v>
      </c>
      <c r="F122" s="28">
        <v>42</v>
      </c>
      <c r="G122">
        <v>4.5</v>
      </c>
      <c r="H122">
        <v>2024</v>
      </c>
      <c r="I122" t="s">
        <v>1081</v>
      </c>
      <c r="J122" t="s">
        <v>1076</v>
      </c>
      <c r="K122">
        <v>5</v>
      </c>
      <c r="L122" t="s">
        <v>1055</v>
      </c>
      <c r="M122">
        <v>7</v>
      </c>
    </row>
    <row r="123" spans="1:13" x14ac:dyDescent="0.3">
      <c r="A123" t="s">
        <v>628</v>
      </c>
      <c r="B123" t="s">
        <v>24</v>
      </c>
      <c r="C123">
        <v>88</v>
      </c>
      <c r="D123" t="s">
        <v>11</v>
      </c>
      <c r="E123" s="26">
        <v>45115</v>
      </c>
      <c r="F123" s="28">
        <v>110</v>
      </c>
      <c r="G123">
        <v>4.8</v>
      </c>
      <c r="H123">
        <v>2024</v>
      </c>
      <c r="I123" t="s">
        <v>1083</v>
      </c>
      <c r="J123" t="s">
        <v>1078</v>
      </c>
      <c r="K123">
        <v>5</v>
      </c>
      <c r="L123" t="s">
        <v>1055</v>
      </c>
      <c r="M123">
        <v>7</v>
      </c>
    </row>
    <row r="124" spans="1:13" x14ac:dyDescent="0.3">
      <c r="A124" t="s">
        <v>629</v>
      </c>
      <c r="B124" t="s">
        <v>15</v>
      </c>
      <c r="C124">
        <v>49</v>
      </c>
      <c r="D124" t="s">
        <v>11</v>
      </c>
      <c r="E124" s="26">
        <v>45115</v>
      </c>
      <c r="F124" s="28">
        <v>39</v>
      </c>
      <c r="G124">
        <v>4.5999999999999996</v>
      </c>
      <c r="H124">
        <v>2024</v>
      </c>
      <c r="I124" t="s">
        <v>1083</v>
      </c>
      <c r="J124" t="s">
        <v>1076</v>
      </c>
      <c r="K124">
        <v>5</v>
      </c>
      <c r="L124" t="s">
        <v>1055</v>
      </c>
      <c r="M124">
        <v>7</v>
      </c>
    </row>
    <row r="125" spans="1:13" x14ac:dyDescent="0.3">
      <c r="A125" t="s">
        <v>636</v>
      </c>
      <c r="B125" t="s">
        <v>8</v>
      </c>
      <c r="C125">
        <v>154</v>
      </c>
      <c r="D125" t="s">
        <v>11</v>
      </c>
      <c r="E125" s="26">
        <v>45117</v>
      </c>
      <c r="F125" s="28">
        <v>164</v>
      </c>
      <c r="G125">
        <v>4.9000000000000004</v>
      </c>
      <c r="H125">
        <v>2024</v>
      </c>
      <c r="I125" t="s">
        <v>1075</v>
      </c>
      <c r="J125" t="s">
        <v>1077</v>
      </c>
      <c r="K125">
        <v>5</v>
      </c>
      <c r="L125" t="s">
        <v>1055</v>
      </c>
      <c r="M125">
        <v>7</v>
      </c>
    </row>
    <row r="126" spans="1:13" x14ac:dyDescent="0.3">
      <c r="A126" t="s">
        <v>642</v>
      </c>
      <c r="B126" t="s">
        <v>5</v>
      </c>
      <c r="C126">
        <v>33</v>
      </c>
      <c r="D126" t="s">
        <v>11</v>
      </c>
      <c r="E126" s="26">
        <v>45120</v>
      </c>
      <c r="F126" s="28">
        <v>27</v>
      </c>
      <c r="G126">
        <v>3.7</v>
      </c>
      <c r="H126">
        <v>2024</v>
      </c>
      <c r="I126" t="s">
        <v>1081</v>
      </c>
      <c r="J126" t="s">
        <v>1076</v>
      </c>
      <c r="K126">
        <v>4</v>
      </c>
      <c r="L126" t="s">
        <v>1055</v>
      </c>
      <c r="M126">
        <v>7</v>
      </c>
    </row>
    <row r="127" spans="1:13" x14ac:dyDescent="0.3">
      <c r="A127" t="s">
        <v>644</v>
      </c>
      <c r="B127" t="s">
        <v>14</v>
      </c>
      <c r="C127">
        <v>168</v>
      </c>
      <c r="D127" t="s">
        <v>11</v>
      </c>
      <c r="E127" s="26">
        <v>45121</v>
      </c>
      <c r="F127" s="28">
        <v>72</v>
      </c>
      <c r="G127">
        <v>3.5</v>
      </c>
      <c r="H127">
        <v>2024</v>
      </c>
      <c r="I127" t="s">
        <v>1085</v>
      </c>
      <c r="J127" t="s">
        <v>1077</v>
      </c>
      <c r="K127">
        <v>4</v>
      </c>
      <c r="L127" t="s">
        <v>1055</v>
      </c>
      <c r="M127">
        <v>7</v>
      </c>
    </row>
    <row r="128" spans="1:13" x14ac:dyDescent="0.3">
      <c r="A128" t="s">
        <v>646</v>
      </c>
      <c r="B128" t="s">
        <v>12</v>
      </c>
      <c r="C128">
        <v>80</v>
      </c>
      <c r="D128" t="s">
        <v>11</v>
      </c>
      <c r="E128" s="26">
        <v>45123</v>
      </c>
      <c r="F128" s="28">
        <v>88</v>
      </c>
      <c r="G128">
        <v>4.9000000000000004</v>
      </c>
      <c r="H128">
        <v>2024</v>
      </c>
      <c r="I128" t="s">
        <v>1084</v>
      </c>
      <c r="J128" t="s">
        <v>1078</v>
      </c>
      <c r="K128">
        <v>5</v>
      </c>
      <c r="L128" t="s">
        <v>1055</v>
      </c>
      <c r="M128">
        <v>7</v>
      </c>
    </row>
    <row r="129" spans="1:13" x14ac:dyDescent="0.3">
      <c r="A129" t="s">
        <v>647</v>
      </c>
      <c r="B129" t="s">
        <v>20</v>
      </c>
      <c r="C129">
        <v>37</v>
      </c>
      <c r="D129" t="s">
        <v>11</v>
      </c>
      <c r="E129" s="26">
        <v>45123</v>
      </c>
      <c r="F129" s="28">
        <v>124</v>
      </c>
      <c r="G129">
        <v>4.5999999999999996</v>
      </c>
      <c r="H129">
        <v>2024</v>
      </c>
      <c r="I129" t="s">
        <v>1084</v>
      </c>
      <c r="J129" t="s">
        <v>1076</v>
      </c>
      <c r="K129">
        <v>5</v>
      </c>
      <c r="L129" t="s">
        <v>1055</v>
      </c>
      <c r="M129">
        <v>7</v>
      </c>
    </row>
    <row r="130" spans="1:13" x14ac:dyDescent="0.3">
      <c r="A130" t="s">
        <v>648</v>
      </c>
      <c r="B130" t="s">
        <v>17</v>
      </c>
      <c r="C130">
        <v>137</v>
      </c>
      <c r="D130" t="s">
        <v>11</v>
      </c>
      <c r="E130" s="26">
        <v>45124</v>
      </c>
      <c r="F130" s="28">
        <v>84</v>
      </c>
      <c r="G130">
        <v>2.6</v>
      </c>
      <c r="H130">
        <v>2024</v>
      </c>
      <c r="I130" t="s">
        <v>1075</v>
      </c>
      <c r="J130" t="s">
        <v>1077</v>
      </c>
      <c r="K130">
        <v>3</v>
      </c>
      <c r="L130" t="s">
        <v>1055</v>
      </c>
      <c r="M130">
        <v>7</v>
      </c>
    </row>
    <row r="131" spans="1:13" x14ac:dyDescent="0.3">
      <c r="A131" t="s">
        <v>654</v>
      </c>
      <c r="B131" t="s">
        <v>22</v>
      </c>
      <c r="C131">
        <v>172</v>
      </c>
      <c r="D131" t="s">
        <v>11</v>
      </c>
      <c r="E131" s="26">
        <v>45127</v>
      </c>
      <c r="F131" s="28">
        <v>27</v>
      </c>
      <c r="G131">
        <v>4.2</v>
      </c>
      <c r="H131">
        <v>2024</v>
      </c>
      <c r="I131" t="s">
        <v>1081</v>
      </c>
      <c r="J131" t="s">
        <v>1077</v>
      </c>
      <c r="K131">
        <v>4</v>
      </c>
      <c r="L131" t="s">
        <v>1055</v>
      </c>
      <c r="M131">
        <v>7</v>
      </c>
    </row>
    <row r="132" spans="1:13" x14ac:dyDescent="0.3">
      <c r="A132" t="s">
        <v>658</v>
      </c>
      <c r="B132" t="s">
        <v>21</v>
      </c>
      <c r="C132">
        <v>60</v>
      </c>
      <c r="D132" t="s">
        <v>11</v>
      </c>
      <c r="E132" s="26">
        <v>45128</v>
      </c>
      <c r="F132" s="28">
        <v>60</v>
      </c>
      <c r="G132">
        <v>2.2999999999999998</v>
      </c>
      <c r="H132">
        <v>2024</v>
      </c>
      <c r="I132" t="s">
        <v>1085</v>
      </c>
      <c r="J132" t="s">
        <v>1076</v>
      </c>
      <c r="K132">
        <v>2</v>
      </c>
      <c r="L132" t="s">
        <v>1055</v>
      </c>
      <c r="M132">
        <v>7</v>
      </c>
    </row>
    <row r="133" spans="1:13" x14ac:dyDescent="0.3">
      <c r="A133" t="s">
        <v>659</v>
      </c>
      <c r="B133" t="s">
        <v>21</v>
      </c>
      <c r="C133">
        <v>144</v>
      </c>
      <c r="D133" t="s">
        <v>11</v>
      </c>
      <c r="E133" s="26">
        <v>45129</v>
      </c>
      <c r="F133" s="28">
        <v>102</v>
      </c>
      <c r="G133">
        <v>2.9</v>
      </c>
      <c r="H133">
        <v>2024</v>
      </c>
      <c r="I133" t="s">
        <v>1083</v>
      </c>
      <c r="J133" t="s">
        <v>1077</v>
      </c>
      <c r="K133">
        <v>3</v>
      </c>
      <c r="L133" t="s">
        <v>1055</v>
      </c>
      <c r="M133">
        <v>7</v>
      </c>
    </row>
    <row r="134" spans="1:13" x14ac:dyDescent="0.3">
      <c r="A134" t="s">
        <v>660</v>
      </c>
      <c r="B134" t="s">
        <v>8</v>
      </c>
      <c r="C134">
        <v>67</v>
      </c>
      <c r="D134" t="s">
        <v>11</v>
      </c>
      <c r="E134" s="26">
        <v>45129</v>
      </c>
      <c r="F134" s="28">
        <v>38</v>
      </c>
      <c r="G134">
        <v>4.2</v>
      </c>
      <c r="H134">
        <v>2024</v>
      </c>
      <c r="I134" t="s">
        <v>1083</v>
      </c>
      <c r="J134" t="s">
        <v>1078</v>
      </c>
      <c r="K134">
        <v>4</v>
      </c>
      <c r="L134" t="s">
        <v>1055</v>
      </c>
      <c r="M134">
        <v>7</v>
      </c>
    </row>
    <row r="135" spans="1:13" x14ac:dyDescent="0.3">
      <c r="A135" t="s">
        <v>673</v>
      </c>
      <c r="B135" t="s">
        <v>17</v>
      </c>
      <c r="C135">
        <v>33</v>
      </c>
      <c r="D135" t="s">
        <v>11</v>
      </c>
      <c r="E135" s="26">
        <v>45138</v>
      </c>
      <c r="F135" s="28">
        <v>92</v>
      </c>
      <c r="G135">
        <v>1.7</v>
      </c>
      <c r="H135">
        <v>2024</v>
      </c>
      <c r="I135" t="s">
        <v>1075</v>
      </c>
      <c r="J135" t="s">
        <v>1076</v>
      </c>
      <c r="K135">
        <v>2</v>
      </c>
      <c r="L135" t="s">
        <v>1055</v>
      </c>
      <c r="M135">
        <v>7</v>
      </c>
    </row>
    <row r="136" spans="1:13" x14ac:dyDescent="0.3">
      <c r="A136" t="s">
        <v>684</v>
      </c>
      <c r="B136" t="s">
        <v>15</v>
      </c>
      <c r="C136">
        <v>72</v>
      </c>
      <c r="D136" t="s">
        <v>11</v>
      </c>
      <c r="E136" s="26">
        <v>45144</v>
      </c>
      <c r="F136" s="28">
        <v>70</v>
      </c>
      <c r="G136">
        <v>3.6</v>
      </c>
      <c r="H136">
        <v>2024</v>
      </c>
      <c r="I136" t="s">
        <v>1084</v>
      </c>
      <c r="J136" t="s">
        <v>1078</v>
      </c>
      <c r="K136">
        <v>4</v>
      </c>
      <c r="L136" t="s">
        <v>1056</v>
      </c>
      <c r="M136">
        <v>8</v>
      </c>
    </row>
    <row r="137" spans="1:13" x14ac:dyDescent="0.3">
      <c r="A137" t="s">
        <v>685</v>
      </c>
      <c r="B137" t="s">
        <v>16</v>
      </c>
      <c r="C137">
        <v>18</v>
      </c>
      <c r="D137" t="s">
        <v>11</v>
      </c>
      <c r="E137" s="26">
        <v>45144</v>
      </c>
      <c r="F137" s="28">
        <v>22</v>
      </c>
      <c r="G137">
        <v>3.5</v>
      </c>
      <c r="H137">
        <v>2024</v>
      </c>
      <c r="I137" t="s">
        <v>1084</v>
      </c>
      <c r="J137" t="s">
        <v>1082</v>
      </c>
      <c r="K137">
        <v>4</v>
      </c>
      <c r="L137" t="s">
        <v>1056</v>
      </c>
      <c r="M137">
        <v>8</v>
      </c>
    </row>
    <row r="138" spans="1:13" x14ac:dyDescent="0.3">
      <c r="A138" t="s">
        <v>700</v>
      </c>
      <c r="B138" t="s">
        <v>15</v>
      </c>
      <c r="C138">
        <v>61</v>
      </c>
      <c r="D138" t="s">
        <v>11</v>
      </c>
      <c r="E138" s="26">
        <v>45157</v>
      </c>
      <c r="F138" s="28">
        <v>93</v>
      </c>
      <c r="G138">
        <v>2.7</v>
      </c>
      <c r="H138">
        <v>2024</v>
      </c>
      <c r="I138" t="s">
        <v>1083</v>
      </c>
      <c r="J138" t="s">
        <v>1078</v>
      </c>
      <c r="K138">
        <v>3</v>
      </c>
      <c r="L138" t="s">
        <v>1056</v>
      </c>
      <c r="M138">
        <v>8</v>
      </c>
    </row>
    <row r="139" spans="1:13" x14ac:dyDescent="0.3">
      <c r="A139" t="s">
        <v>701</v>
      </c>
      <c r="B139" t="s">
        <v>8</v>
      </c>
      <c r="C139">
        <v>128</v>
      </c>
      <c r="D139" t="s">
        <v>11</v>
      </c>
      <c r="E139" s="26">
        <v>45157</v>
      </c>
      <c r="F139" s="28">
        <v>135</v>
      </c>
      <c r="G139">
        <v>2.1</v>
      </c>
      <c r="H139">
        <v>2024</v>
      </c>
      <c r="I139" t="s">
        <v>1083</v>
      </c>
      <c r="J139" t="s">
        <v>1077</v>
      </c>
      <c r="K139">
        <v>2</v>
      </c>
      <c r="L139" t="s">
        <v>1056</v>
      </c>
      <c r="M139">
        <v>8</v>
      </c>
    </row>
    <row r="140" spans="1:13" x14ac:dyDescent="0.3">
      <c r="A140" t="s">
        <v>703</v>
      </c>
      <c r="B140" t="s">
        <v>5</v>
      </c>
      <c r="C140">
        <v>63</v>
      </c>
      <c r="D140" t="s">
        <v>11</v>
      </c>
      <c r="E140" s="26">
        <v>45158</v>
      </c>
      <c r="F140" s="28">
        <v>29</v>
      </c>
      <c r="G140">
        <v>4.7</v>
      </c>
      <c r="H140">
        <v>2024</v>
      </c>
      <c r="I140" t="s">
        <v>1084</v>
      </c>
      <c r="J140" t="s">
        <v>1078</v>
      </c>
      <c r="K140">
        <v>5</v>
      </c>
      <c r="L140" t="s">
        <v>1056</v>
      </c>
      <c r="M140">
        <v>8</v>
      </c>
    </row>
    <row r="141" spans="1:13" x14ac:dyDescent="0.3">
      <c r="A141" t="s">
        <v>710</v>
      </c>
      <c r="B141" t="s">
        <v>15</v>
      </c>
      <c r="C141">
        <v>146</v>
      </c>
      <c r="D141" t="s">
        <v>11</v>
      </c>
      <c r="E141" s="26">
        <v>45162</v>
      </c>
      <c r="F141" s="28">
        <v>160</v>
      </c>
      <c r="G141">
        <v>4.0999999999999996</v>
      </c>
      <c r="H141">
        <v>2024</v>
      </c>
      <c r="I141" t="s">
        <v>1081</v>
      </c>
      <c r="J141" t="s">
        <v>1077</v>
      </c>
      <c r="K141">
        <v>4</v>
      </c>
      <c r="L141" t="s">
        <v>1056</v>
      </c>
      <c r="M141">
        <v>8</v>
      </c>
    </row>
    <row r="142" spans="1:13" x14ac:dyDescent="0.3">
      <c r="A142" t="s">
        <v>716</v>
      </c>
      <c r="B142" t="s">
        <v>16</v>
      </c>
      <c r="C142">
        <v>131</v>
      </c>
      <c r="D142" t="s">
        <v>11</v>
      </c>
      <c r="E142" s="26">
        <v>45164</v>
      </c>
      <c r="F142" s="28">
        <v>92</v>
      </c>
      <c r="G142">
        <v>4.9000000000000004</v>
      </c>
      <c r="H142">
        <v>2024</v>
      </c>
      <c r="I142" t="s">
        <v>1083</v>
      </c>
      <c r="J142" t="s">
        <v>1077</v>
      </c>
      <c r="K142">
        <v>5</v>
      </c>
      <c r="L142" t="s">
        <v>1056</v>
      </c>
      <c r="M142">
        <v>8</v>
      </c>
    </row>
    <row r="143" spans="1:13" x14ac:dyDescent="0.3">
      <c r="A143" t="s">
        <v>732</v>
      </c>
      <c r="B143" t="s">
        <v>20</v>
      </c>
      <c r="C143">
        <v>61</v>
      </c>
      <c r="D143" t="s">
        <v>11</v>
      </c>
      <c r="E143" s="26">
        <v>45173</v>
      </c>
      <c r="F143" s="28">
        <v>132</v>
      </c>
      <c r="G143">
        <v>4.9000000000000004</v>
      </c>
      <c r="H143">
        <v>2024</v>
      </c>
      <c r="I143" t="s">
        <v>1075</v>
      </c>
      <c r="J143" t="s">
        <v>1078</v>
      </c>
      <c r="K143">
        <v>5</v>
      </c>
      <c r="L143" t="s">
        <v>1057</v>
      </c>
      <c r="M143">
        <v>9</v>
      </c>
    </row>
    <row r="144" spans="1:13" x14ac:dyDescent="0.3">
      <c r="A144" t="s">
        <v>740</v>
      </c>
      <c r="B144" t="s">
        <v>21</v>
      </c>
      <c r="C144">
        <v>53</v>
      </c>
      <c r="D144" t="s">
        <v>11</v>
      </c>
      <c r="E144" s="26">
        <v>45177</v>
      </c>
      <c r="F144" s="28">
        <v>130</v>
      </c>
      <c r="G144">
        <v>3.6</v>
      </c>
      <c r="H144">
        <v>2024</v>
      </c>
      <c r="I144" t="s">
        <v>1085</v>
      </c>
      <c r="J144" t="s">
        <v>1076</v>
      </c>
      <c r="K144">
        <v>4</v>
      </c>
      <c r="L144" t="s">
        <v>1057</v>
      </c>
      <c r="M144">
        <v>9</v>
      </c>
    </row>
    <row r="145" spans="1:13" x14ac:dyDescent="0.3">
      <c r="A145" t="s">
        <v>747</v>
      </c>
      <c r="B145" t="s">
        <v>20</v>
      </c>
      <c r="C145">
        <v>94</v>
      </c>
      <c r="D145" t="s">
        <v>11</v>
      </c>
      <c r="E145" s="26">
        <v>45178</v>
      </c>
      <c r="F145" s="28">
        <v>69</v>
      </c>
      <c r="G145">
        <v>3.9</v>
      </c>
      <c r="H145">
        <v>2024</v>
      </c>
      <c r="I145" t="s">
        <v>1083</v>
      </c>
      <c r="J145" t="s">
        <v>1078</v>
      </c>
      <c r="K145">
        <v>4</v>
      </c>
      <c r="L145" t="s">
        <v>1057</v>
      </c>
      <c r="M145">
        <v>9</v>
      </c>
    </row>
    <row r="146" spans="1:13" x14ac:dyDescent="0.3">
      <c r="A146" t="s">
        <v>757</v>
      </c>
      <c r="B146" t="s">
        <v>14</v>
      </c>
      <c r="C146">
        <v>50</v>
      </c>
      <c r="D146" t="s">
        <v>11</v>
      </c>
      <c r="E146" s="26">
        <v>45183</v>
      </c>
      <c r="F146" s="28">
        <v>124</v>
      </c>
      <c r="G146">
        <v>4</v>
      </c>
      <c r="H146">
        <v>2024</v>
      </c>
      <c r="I146" t="s">
        <v>1081</v>
      </c>
      <c r="J146" t="s">
        <v>1076</v>
      </c>
      <c r="K146">
        <v>4</v>
      </c>
      <c r="L146" t="s">
        <v>1057</v>
      </c>
      <c r="M146">
        <v>9</v>
      </c>
    </row>
    <row r="147" spans="1:13" x14ac:dyDescent="0.3">
      <c r="A147" t="s">
        <v>758</v>
      </c>
      <c r="B147" t="s">
        <v>15</v>
      </c>
      <c r="C147">
        <v>78</v>
      </c>
      <c r="D147" t="s">
        <v>11</v>
      </c>
      <c r="E147" s="26">
        <v>45183</v>
      </c>
      <c r="F147" s="28">
        <v>23</v>
      </c>
      <c r="G147">
        <v>4.2</v>
      </c>
      <c r="H147">
        <v>2024</v>
      </c>
      <c r="I147" t="s">
        <v>1081</v>
      </c>
      <c r="J147" t="s">
        <v>1078</v>
      </c>
      <c r="K147">
        <v>4</v>
      </c>
      <c r="L147" t="s">
        <v>1057</v>
      </c>
      <c r="M147">
        <v>9</v>
      </c>
    </row>
    <row r="148" spans="1:13" x14ac:dyDescent="0.3">
      <c r="A148" t="s">
        <v>768</v>
      </c>
      <c r="B148" t="s">
        <v>12</v>
      </c>
      <c r="C148">
        <v>129</v>
      </c>
      <c r="D148" t="s">
        <v>11</v>
      </c>
      <c r="E148" s="26">
        <v>45191</v>
      </c>
      <c r="F148" s="28">
        <v>93</v>
      </c>
      <c r="G148">
        <v>4.7</v>
      </c>
      <c r="H148">
        <v>2024</v>
      </c>
      <c r="I148" t="s">
        <v>1085</v>
      </c>
      <c r="J148" t="s">
        <v>1077</v>
      </c>
      <c r="K148">
        <v>5</v>
      </c>
      <c r="L148" t="s">
        <v>1057</v>
      </c>
      <c r="M148">
        <v>9</v>
      </c>
    </row>
    <row r="149" spans="1:13" x14ac:dyDescent="0.3">
      <c r="A149" t="s">
        <v>770</v>
      </c>
      <c r="B149" t="s">
        <v>23</v>
      </c>
      <c r="C149">
        <v>108</v>
      </c>
      <c r="D149" t="s">
        <v>11</v>
      </c>
      <c r="E149" s="26">
        <v>45192</v>
      </c>
      <c r="F149" s="28">
        <v>66</v>
      </c>
      <c r="G149">
        <v>3.9</v>
      </c>
      <c r="H149">
        <v>2024</v>
      </c>
      <c r="I149" t="s">
        <v>1083</v>
      </c>
      <c r="J149" t="s">
        <v>1078</v>
      </c>
      <c r="K149">
        <v>4</v>
      </c>
      <c r="L149" t="s">
        <v>1057</v>
      </c>
      <c r="M149">
        <v>9</v>
      </c>
    </row>
    <row r="150" spans="1:13" x14ac:dyDescent="0.3">
      <c r="A150" t="s">
        <v>772</v>
      </c>
      <c r="B150" t="s">
        <v>15</v>
      </c>
      <c r="C150">
        <v>45</v>
      </c>
      <c r="D150" t="s">
        <v>11</v>
      </c>
      <c r="E150" s="26">
        <v>45192</v>
      </c>
      <c r="F150" s="28">
        <v>92</v>
      </c>
      <c r="G150">
        <v>4.3</v>
      </c>
      <c r="H150">
        <v>2024</v>
      </c>
      <c r="I150" t="s">
        <v>1083</v>
      </c>
      <c r="J150" t="s">
        <v>1076</v>
      </c>
      <c r="K150">
        <v>4</v>
      </c>
      <c r="L150" t="s">
        <v>1057</v>
      </c>
      <c r="M150">
        <v>9</v>
      </c>
    </row>
    <row r="151" spans="1:13" x14ac:dyDescent="0.3">
      <c r="A151" t="s">
        <v>779</v>
      </c>
      <c r="B151" t="s">
        <v>8</v>
      </c>
      <c r="C151">
        <v>67</v>
      </c>
      <c r="D151" t="s">
        <v>11</v>
      </c>
      <c r="E151" s="26">
        <v>45194</v>
      </c>
      <c r="F151" s="28">
        <v>87</v>
      </c>
      <c r="G151">
        <v>3.9</v>
      </c>
      <c r="H151">
        <v>2024</v>
      </c>
      <c r="I151" t="s">
        <v>1075</v>
      </c>
      <c r="J151" t="s">
        <v>1078</v>
      </c>
      <c r="K151">
        <v>4</v>
      </c>
      <c r="L151" t="s">
        <v>1057</v>
      </c>
      <c r="M151">
        <v>9</v>
      </c>
    </row>
    <row r="152" spans="1:13" x14ac:dyDescent="0.3">
      <c r="A152" t="s">
        <v>791</v>
      </c>
      <c r="B152" t="s">
        <v>5</v>
      </c>
      <c r="C152">
        <v>124</v>
      </c>
      <c r="D152" t="s">
        <v>11</v>
      </c>
      <c r="E152" s="26">
        <v>45198</v>
      </c>
      <c r="F152" s="28">
        <v>48</v>
      </c>
      <c r="G152">
        <v>3.7</v>
      </c>
      <c r="H152">
        <v>2024</v>
      </c>
      <c r="I152" t="s">
        <v>1085</v>
      </c>
      <c r="J152" t="s">
        <v>1077</v>
      </c>
      <c r="K152">
        <v>4</v>
      </c>
      <c r="L152" t="s">
        <v>1057</v>
      </c>
      <c r="M152">
        <v>9</v>
      </c>
    </row>
    <row r="153" spans="1:13" x14ac:dyDescent="0.3">
      <c r="A153" t="s">
        <v>799</v>
      </c>
      <c r="B153" t="s">
        <v>5</v>
      </c>
      <c r="C153">
        <v>61</v>
      </c>
      <c r="D153" t="s">
        <v>11</v>
      </c>
      <c r="E153" s="26">
        <v>45199</v>
      </c>
      <c r="F153" s="28">
        <v>117</v>
      </c>
      <c r="G153">
        <v>4.0999999999999996</v>
      </c>
      <c r="H153">
        <v>2024</v>
      </c>
      <c r="I153" t="s">
        <v>1083</v>
      </c>
      <c r="J153" t="s">
        <v>1078</v>
      </c>
      <c r="K153">
        <v>4</v>
      </c>
      <c r="L153" t="s">
        <v>1057</v>
      </c>
      <c r="M153">
        <v>9</v>
      </c>
    </row>
    <row r="154" spans="1:13" x14ac:dyDescent="0.3">
      <c r="A154" t="s">
        <v>806</v>
      </c>
      <c r="B154" t="s">
        <v>18</v>
      </c>
      <c r="C154">
        <v>149</v>
      </c>
      <c r="D154" t="s">
        <v>11</v>
      </c>
      <c r="E154" s="26">
        <v>45200</v>
      </c>
      <c r="F154" s="28">
        <v>130</v>
      </c>
      <c r="G154">
        <v>3.3</v>
      </c>
      <c r="H154">
        <v>2024</v>
      </c>
      <c r="I154" t="s">
        <v>1084</v>
      </c>
      <c r="J154" t="s">
        <v>1077</v>
      </c>
      <c r="K154">
        <v>3</v>
      </c>
      <c r="L154" t="s">
        <v>1058</v>
      </c>
      <c r="M154">
        <v>10</v>
      </c>
    </row>
    <row r="155" spans="1:13" x14ac:dyDescent="0.3">
      <c r="A155" t="s">
        <v>808</v>
      </c>
      <c r="B155" t="s">
        <v>8</v>
      </c>
      <c r="C155">
        <v>80</v>
      </c>
      <c r="D155" t="s">
        <v>11</v>
      </c>
      <c r="E155" s="26">
        <v>45200</v>
      </c>
      <c r="F155" s="28">
        <v>128</v>
      </c>
      <c r="G155">
        <v>3.7</v>
      </c>
      <c r="H155">
        <v>2024</v>
      </c>
      <c r="I155" t="s">
        <v>1084</v>
      </c>
      <c r="J155" t="s">
        <v>1078</v>
      </c>
      <c r="K155">
        <v>4</v>
      </c>
      <c r="L155" t="s">
        <v>1058</v>
      </c>
      <c r="M155">
        <v>10</v>
      </c>
    </row>
    <row r="156" spans="1:13" x14ac:dyDescent="0.3">
      <c r="A156" t="s">
        <v>813</v>
      </c>
      <c r="B156" t="s">
        <v>21</v>
      </c>
      <c r="C156">
        <v>93</v>
      </c>
      <c r="D156" t="s">
        <v>11</v>
      </c>
      <c r="E156" s="26">
        <v>45201</v>
      </c>
      <c r="F156" s="28">
        <v>45</v>
      </c>
      <c r="G156">
        <v>3.9</v>
      </c>
      <c r="H156">
        <v>2024</v>
      </c>
      <c r="I156" t="s">
        <v>1075</v>
      </c>
      <c r="J156" t="s">
        <v>1078</v>
      </c>
      <c r="K156">
        <v>4</v>
      </c>
      <c r="L156" t="s">
        <v>1058</v>
      </c>
      <c r="M156">
        <v>10</v>
      </c>
    </row>
    <row r="157" spans="1:13" x14ac:dyDescent="0.3">
      <c r="A157" t="s">
        <v>814</v>
      </c>
      <c r="B157" t="s">
        <v>17</v>
      </c>
      <c r="C157">
        <v>43</v>
      </c>
      <c r="D157" t="s">
        <v>11</v>
      </c>
      <c r="E157" s="26">
        <v>45201</v>
      </c>
      <c r="F157" s="28">
        <v>87</v>
      </c>
      <c r="G157">
        <v>3</v>
      </c>
      <c r="H157">
        <v>2024</v>
      </c>
      <c r="I157" t="s">
        <v>1075</v>
      </c>
      <c r="J157" t="s">
        <v>1076</v>
      </c>
      <c r="K157">
        <v>3</v>
      </c>
      <c r="L157" t="s">
        <v>1058</v>
      </c>
      <c r="M157">
        <v>10</v>
      </c>
    </row>
    <row r="158" spans="1:13" x14ac:dyDescent="0.3">
      <c r="A158" t="s">
        <v>823</v>
      </c>
      <c r="B158" t="s">
        <v>22</v>
      </c>
      <c r="C158">
        <v>118</v>
      </c>
      <c r="D158" t="s">
        <v>11</v>
      </c>
      <c r="E158" s="26">
        <v>45204</v>
      </c>
      <c r="F158" s="28">
        <v>56</v>
      </c>
      <c r="G158">
        <v>3.7</v>
      </c>
      <c r="H158">
        <v>2024</v>
      </c>
      <c r="I158" t="s">
        <v>1081</v>
      </c>
      <c r="J158" t="s">
        <v>1078</v>
      </c>
      <c r="K158">
        <v>4</v>
      </c>
      <c r="L158" t="s">
        <v>1058</v>
      </c>
      <c r="M158">
        <v>10</v>
      </c>
    </row>
    <row r="159" spans="1:13" x14ac:dyDescent="0.3">
      <c r="A159" t="s">
        <v>829</v>
      </c>
      <c r="B159" t="s">
        <v>12</v>
      </c>
      <c r="C159">
        <v>65</v>
      </c>
      <c r="D159" t="s">
        <v>11</v>
      </c>
      <c r="E159" s="26">
        <v>45205</v>
      </c>
      <c r="F159" s="28">
        <v>150</v>
      </c>
      <c r="G159">
        <v>5</v>
      </c>
      <c r="H159">
        <v>2024</v>
      </c>
      <c r="I159" t="s">
        <v>1085</v>
      </c>
      <c r="J159" t="s">
        <v>1078</v>
      </c>
      <c r="K159">
        <v>5</v>
      </c>
      <c r="L159" t="s">
        <v>1058</v>
      </c>
      <c r="M159">
        <v>10</v>
      </c>
    </row>
    <row r="160" spans="1:13" x14ac:dyDescent="0.3">
      <c r="A160" t="s">
        <v>834</v>
      </c>
      <c r="B160" t="s">
        <v>24</v>
      </c>
      <c r="C160">
        <v>18</v>
      </c>
      <c r="D160" t="s">
        <v>11</v>
      </c>
      <c r="E160" s="26">
        <v>45207</v>
      </c>
      <c r="F160" s="28">
        <v>96</v>
      </c>
      <c r="G160">
        <v>4.8</v>
      </c>
      <c r="H160">
        <v>2024</v>
      </c>
      <c r="I160" t="s">
        <v>1084</v>
      </c>
      <c r="J160" t="s">
        <v>1082</v>
      </c>
      <c r="K160">
        <v>5</v>
      </c>
      <c r="L160" t="s">
        <v>1058</v>
      </c>
      <c r="M160">
        <v>10</v>
      </c>
    </row>
    <row r="161" spans="1:13" x14ac:dyDescent="0.3">
      <c r="A161" t="s">
        <v>835</v>
      </c>
      <c r="B161" t="s">
        <v>23</v>
      </c>
      <c r="C161">
        <v>87</v>
      </c>
      <c r="D161" t="s">
        <v>11</v>
      </c>
      <c r="E161" s="26">
        <v>45207</v>
      </c>
      <c r="F161" s="28">
        <v>23</v>
      </c>
      <c r="G161">
        <v>4.2</v>
      </c>
      <c r="H161">
        <v>2024</v>
      </c>
      <c r="I161" t="s">
        <v>1084</v>
      </c>
      <c r="J161" t="s">
        <v>1078</v>
      </c>
      <c r="K161">
        <v>4</v>
      </c>
      <c r="L161" t="s">
        <v>1058</v>
      </c>
      <c r="M161">
        <v>10</v>
      </c>
    </row>
    <row r="162" spans="1:13" x14ac:dyDescent="0.3">
      <c r="A162" t="s">
        <v>846</v>
      </c>
      <c r="B162" t="s">
        <v>21</v>
      </c>
      <c r="C162">
        <v>150</v>
      </c>
      <c r="D162" t="s">
        <v>11</v>
      </c>
      <c r="E162" s="26">
        <v>45210</v>
      </c>
      <c r="F162" s="28">
        <v>108</v>
      </c>
      <c r="G162">
        <v>4.7</v>
      </c>
      <c r="H162">
        <v>2024</v>
      </c>
      <c r="I162" t="s">
        <v>1080</v>
      </c>
      <c r="J162" t="s">
        <v>1077</v>
      </c>
      <c r="K162">
        <v>5</v>
      </c>
      <c r="L162" t="s">
        <v>1058</v>
      </c>
      <c r="M162">
        <v>10</v>
      </c>
    </row>
    <row r="163" spans="1:13" x14ac:dyDescent="0.3">
      <c r="A163" t="s">
        <v>854</v>
      </c>
      <c r="B163" t="s">
        <v>12</v>
      </c>
      <c r="C163">
        <v>132</v>
      </c>
      <c r="D163" t="s">
        <v>11</v>
      </c>
      <c r="E163" s="26">
        <v>45213</v>
      </c>
      <c r="F163" s="28">
        <v>140</v>
      </c>
      <c r="G163">
        <v>4.3</v>
      </c>
      <c r="H163">
        <v>2024</v>
      </c>
      <c r="I163" t="s">
        <v>1083</v>
      </c>
      <c r="J163" t="s">
        <v>1077</v>
      </c>
      <c r="K163">
        <v>4</v>
      </c>
      <c r="L163" t="s">
        <v>1058</v>
      </c>
      <c r="M163">
        <v>10</v>
      </c>
    </row>
    <row r="164" spans="1:13" x14ac:dyDescent="0.3">
      <c r="A164" t="s">
        <v>855</v>
      </c>
      <c r="B164" t="s">
        <v>17</v>
      </c>
      <c r="C164">
        <v>67</v>
      </c>
      <c r="D164" t="s">
        <v>11</v>
      </c>
      <c r="E164" s="26">
        <v>45213</v>
      </c>
      <c r="F164" s="28">
        <v>105</v>
      </c>
      <c r="G164">
        <v>3.8</v>
      </c>
      <c r="H164">
        <v>2024</v>
      </c>
      <c r="I164" t="s">
        <v>1083</v>
      </c>
      <c r="J164" t="s">
        <v>1078</v>
      </c>
      <c r="K164">
        <v>4</v>
      </c>
      <c r="L164" t="s">
        <v>1058</v>
      </c>
      <c r="M164">
        <v>10</v>
      </c>
    </row>
    <row r="165" spans="1:13" x14ac:dyDescent="0.3">
      <c r="A165" t="s">
        <v>856</v>
      </c>
      <c r="B165" t="s">
        <v>15</v>
      </c>
      <c r="C165">
        <v>125</v>
      </c>
      <c r="D165" t="s">
        <v>11</v>
      </c>
      <c r="E165" s="26">
        <v>45213</v>
      </c>
      <c r="F165" s="28">
        <v>82</v>
      </c>
      <c r="G165">
        <v>4.5999999999999996</v>
      </c>
      <c r="H165">
        <v>2024</v>
      </c>
      <c r="I165" t="s">
        <v>1083</v>
      </c>
      <c r="J165" t="s">
        <v>1077</v>
      </c>
      <c r="K165">
        <v>5</v>
      </c>
      <c r="L165" t="s">
        <v>1058</v>
      </c>
      <c r="M165">
        <v>10</v>
      </c>
    </row>
    <row r="166" spans="1:13" x14ac:dyDescent="0.3">
      <c r="A166" t="s">
        <v>861</v>
      </c>
      <c r="B166" t="s">
        <v>8</v>
      </c>
      <c r="C166">
        <v>55</v>
      </c>
      <c r="D166" t="s">
        <v>11</v>
      </c>
      <c r="E166" s="26">
        <v>45214</v>
      </c>
      <c r="F166" s="28">
        <v>80</v>
      </c>
      <c r="G166">
        <v>4.3</v>
      </c>
      <c r="H166">
        <v>2024</v>
      </c>
      <c r="I166" t="s">
        <v>1084</v>
      </c>
      <c r="J166" t="s">
        <v>1076</v>
      </c>
      <c r="K166">
        <v>4</v>
      </c>
      <c r="L166" t="s">
        <v>1058</v>
      </c>
      <c r="M166">
        <v>10</v>
      </c>
    </row>
    <row r="167" spans="1:13" x14ac:dyDescent="0.3">
      <c r="A167" t="s">
        <v>872</v>
      </c>
      <c r="B167" t="s">
        <v>21</v>
      </c>
      <c r="C167">
        <v>173</v>
      </c>
      <c r="D167" t="s">
        <v>11</v>
      </c>
      <c r="E167" s="26">
        <v>45217</v>
      </c>
      <c r="F167" s="28">
        <v>160</v>
      </c>
      <c r="G167">
        <v>2.8</v>
      </c>
      <c r="H167">
        <v>2024</v>
      </c>
      <c r="I167" t="s">
        <v>1080</v>
      </c>
      <c r="J167" t="s">
        <v>1077</v>
      </c>
      <c r="K167">
        <v>3</v>
      </c>
      <c r="L167" t="s">
        <v>1058</v>
      </c>
      <c r="M167">
        <v>10</v>
      </c>
    </row>
    <row r="168" spans="1:13" x14ac:dyDescent="0.3">
      <c r="A168" t="s">
        <v>874</v>
      </c>
      <c r="B168" t="s">
        <v>12</v>
      </c>
      <c r="C168">
        <v>117</v>
      </c>
      <c r="D168" t="s">
        <v>11</v>
      </c>
      <c r="E168" s="26">
        <v>45217</v>
      </c>
      <c r="F168" s="28">
        <v>120</v>
      </c>
      <c r="G168">
        <v>3.4</v>
      </c>
      <c r="H168">
        <v>2024</v>
      </c>
      <c r="I168" t="s">
        <v>1080</v>
      </c>
      <c r="J168" t="s">
        <v>1078</v>
      </c>
      <c r="K168">
        <v>3</v>
      </c>
      <c r="L168" t="s">
        <v>1058</v>
      </c>
      <c r="M168">
        <v>10</v>
      </c>
    </row>
    <row r="169" spans="1:13" x14ac:dyDescent="0.3">
      <c r="A169" t="s">
        <v>877</v>
      </c>
      <c r="B169" t="s">
        <v>20</v>
      </c>
      <c r="C169">
        <v>50</v>
      </c>
      <c r="D169" t="s">
        <v>11</v>
      </c>
      <c r="E169" s="26">
        <v>45218</v>
      </c>
      <c r="F169" s="28">
        <v>64</v>
      </c>
      <c r="G169">
        <v>4.5</v>
      </c>
      <c r="H169">
        <v>2024</v>
      </c>
      <c r="I169" t="s">
        <v>1081</v>
      </c>
      <c r="J169" t="s">
        <v>1076</v>
      </c>
      <c r="K169">
        <v>5</v>
      </c>
      <c r="L169" t="s">
        <v>1058</v>
      </c>
      <c r="M169">
        <v>10</v>
      </c>
    </row>
    <row r="170" spans="1:13" x14ac:dyDescent="0.3">
      <c r="A170" t="s">
        <v>882</v>
      </c>
      <c r="B170" t="s">
        <v>24</v>
      </c>
      <c r="C170">
        <v>105</v>
      </c>
      <c r="D170" t="s">
        <v>11</v>
      </c>
      <c r="E170" s="26">
        <v>45219</v>
      </c>
      <c r="F170" s="28">
        <v>185</v>
      </c>
      <c r="G170">
        <v>3.5</v>
      </c>
      <c r="H170">
        <v>2024</v>
      </c>
      <c r="I170" t="s">
        <v>1085</v>
      </c>
      <c r="J170" t="s">
        <v>1078</v>
      </c>
      <c r="K170">
        <v>4</v>
      </c>
      <c r="L170" t="s">
        <v>1058</v>
      </c>
      <c r="M170">
        <v>10</v>
      </c>
    </row>
    <row r="171" spans="1:13" x14ac:dyDescent="0.3">
      <c r="A171" t="s">
        <v>884</v>
      </c>
      <c r="B171" t="s">
        <v>8</v>
      </c>
      <c r="C171">
        <v>72</v>
      </c>
      <c r="D171" t="s">
        <v>11</v>
      </c>
      <c r="E171" s="26">
        <v>45220</v>
      </c>
      <c r="F171" s="28">
        <v>20</v>
      </c>
      <c r="G171">
        <v>4.8</v>
      </c>
      <c r="H171">
        <v>2024</v>
      </c>
      <c r="I171" t="s">
        <v>1083</v>
      </c>
      <c r="J171" t="s">
        <v>1078</v>
      </c>
      <c r="K171">
        <v>5</v>
      </c>
      <c r="L171" t="s">
        <v>1058</v>
      </c>
      <c r="M171">
        <v>10</v>
      </c>
    </row>
    <row r="172" spans="1:13" x14ac:dyDescent="0.3">
      <c r="A172" t="s">
        <v>885</v>
      </c>
      <c r="B172" t="s">
        <v>16</v>
      </c>
      <c r="C172">
        <v>40</v>
      </c>
      <c r="D172" t="s">
        <v>11</v>
      </c>
      <c r="E172" s="26">
        <v>45220</v>
      </c>
      <c r="F172" s="28">
        <v>31</v>
      </c>
      <c r="G172">
        <v>4</v>
      </c>
      <c r="H172">
        <v>2024</v>
      </c>
      <c r="I172" t="s">
        <v>1083</v>
      </c>
      <c r="J172" t="s">
        <v>1076</v>
      </c>
      <c r="K172">
        <v>4</v>
      </c>
      <c r="L172" t="s">
        <v>1058</v>
      </c>
      <c r="M172">
        <v>10</v>
      </c>
    </row>
    <row r="173" spans="1:13" x14ac:dyDescent="0.3">
      <c r="A173" t="s">
        <v>898</v>
      </c>
      <c r="B173" t="s">
        <v>22</v>
      </c>
      <c r="C173">
        <v>109</v>
      </c>
      <c r="D173" t="s">
        <v>11</v>
      </c>
      <c r="E173" s="26">
        <v>45225</v>
      </c>
      <c r="F173" s="28">
        <v>180</v>
      </c>
      <c r="G173">
        <v>3.8</v>
      </c>
      <c r="H173">
        <v>2024</v>
      </c>
      <c r="I173" t="s">
        <v>1081</v>
      </c>
      <c r="J173" t="s">
        <v>1078</v>
      </c>
      <c r="K173">
        <v>4</v>
      </c>
      <c r="L173" t="s">
        <v>1058</v>
      </c>
      <c r="M173">
        <v>10</v>
      </c>
    </row>
    <row r="174" spans="1:13" x14ac:dyDescent="0.3">
      <c r="A174" t="s">
        <v>902</v>
      </c>
      <c r="B174" t="s">
        <v>21</v>
      </c>
      <c r="C174">
        <v>97</v>
      </c>
      <c r="D174" t="s">
        <v>11</v>
      </c>
      <c r="E174" s="26">
        <v>45226</v>
      </c>
      <c r="F174" s="28">
        <v>31</v>
      </c>
      <c r="G174">
        <v>2.2000000000000002</v>
      </c>
      <c r="H174">
        <v>2024</v>
      </c>
      <c r="I174" t="s">
        <v>1085</v>
      </c>
      <c r="J174" t="s">
        <v>1078</v>
      </c>
      <c r="K174">
        <v>2</v>
      </c>
      <c r="L174" t="s">
        <v>1058</v>
      </c>
      <c r="M174">
        <v>10</v>
      </c>
    </row>
    <row r="175" spans="1:13" x14ac:dyDescent="0.3">
      <c r="A175" t="s">
        <v>903</v>
      </c>
      <c r="B175" t="s">
        <v>24</v>
      </c>
      <c r="C175">
        <v>72</v>
      </c>
      <c r="D175" t="s">
        <v>11</v>
      </c>
      <c r="E175" s="26">
        <v>45226</v>
      </c>
      <c r="F175" s="28">
        <v>108</v>
      </c>
      <c r="G175">
        <v>4.8</v>
      </c>
      <c r="H175">
        <v>2024</v>
      </c>
      <c r="I175" t="s">
        <v>1085</v>
      </c>
      <c r="J175" t="s">
        <v>1078</v>
      </c>
      <c r="K175">
        <v>5</v>
      </c>
      <c r="L175" t="s">
        <v>1058</v>
      </c>
      <c r="M175">
        <v>10</v>
      </c>
    </row>
    <row r="176" spans="1:13" x14ac:dyDescent="0.3">
      <c r="A176" t="s">
        <v>905</v>
      </c>
      <c r="B176" t="s">
        <v>14</v>
      </c>
      <c r="C176">
        <v>64</v>
      </c>
      <c r="D176" t="s">
        <v>11</v>
      </c>
      <c r="E176" s="26">
        <v>45227</v>
      </c>
      <c r="F176" s="28">
        <v>185</v>
      </c>
      <c r="G176">
        <v>2.2000000000000002</v>
      </c>
      <c r="H176">
        <v>2024</v>
      </c>
      <c r="I176" t="s">
        <v>1083</v>
      </c>
      <c r="J176" t="s">
        <v>1078</v>
      </c>
      <c r="K176">
        <v>2</v>
      </c>
      <c r="L176" t="s">
        <v>1058</v>
      </c>
      <c r="M176">
        <v>10</v>
      </c>
    </row>
    <row r="177" spans="1:13" x14ac:dyDescent="0.3">
      <c r="A177" t="s">
        <v>906</v>
      </c>
      <c r="B177" t="s">
        <v>14</v>
      </c>
      <c r="C177">
        <v>69</v>
      </c>
      <c r="D177" t="s">
        <v>11</v>
      </c>
      <c r="E177" s="26">
        <v>45227</v>
      </c>
      <c r="F177" s="28">
        <v>40</v>
      </c>
      <c r="G177">
        <v>4.8</v>
      </c>
      <c r="H177">
        <v>2024</v>
      </c>
      <c r="I177" t="s">
        <v>1083</v>
      </c>
      <c r="J177" t="s">
        <v>1078</v>
      </c>
      <c r="K177">
        <v>5</v>
      </c>
      <c r="L177" t="s">
        <v>1058</v>
      </c>
      <c r="M177">
        <v>10</v>
      </c>
    </row>
    <row r="178" spans="1:13" x14ac:dyDescent="0.3">
      <c r="A178" t="s">
        <v>921</v>
      </c>
      <c r="B178" t="s">
        <v>17</v>
      </c>
      <c r="C178">
        <v>112</v>
      </c>
      <c r="D178" t="s">
        <v>11</v>
      </c>
      <c r="E178" s="26">
        <v>45234</v>
      </c>
      <c r="F178" s="28">
        <v>200</v>
      </c>
      <c r="G178">
        <v>4.5999999999999996</v>
      </c>
      <c r="H178">
        <v>2024</v>
      </c>
      <c r="I178" t="s">
        <v>1083</v>
      </c>
      <c r="J178" t="s">
        <v>1078</v>
      </c>
      <c r="K178">
        <v>5</v>
      </c>
      <c r="L178" t="s">
        <v>1059</v>
      </c>
      <c r="M178">
        <v>11</v>
      </c>
    </row>
    <row r="179" spans="1:13" x14ac:dyDescent="0.3">
      <c r="A179" t="s">
        <v>928</v>
      </c>
      <c r="B179" t="s">
        <v>19</v>
      </c>
      <c r="C179">
        <v>151</v>
      </c>
      <c r="D179" t="s">
        <v>11</v>
      </c>
      <c r="E179" s="26">
        <v>45238</v>
      </c>
      <c r="F179" s="28">
        <v>84</v>
      </c>
      <c r="G179">
        <v>4.5999999999999996</v>
      </c>
      <c r="H179">
        <v>2024</v>
      </c>
      <c r="I179" t="s">
        <v>1080</v>
      </c>
      <c r="J179" t="s">
        <v>1077</v>
      </c>
      <c r="K179">
        <v>5</v>
      </c>
      <c r="L179" t="s">
        <v>1059</v>
      </c>
      <c r="M179">
        <v>11</v>
      </c>
    </row>
    <row r="180" spans="1:13" x14ac:dyDescent="0.3">
      <c r="A180" t="s">
        <v>939</v>
      </c>
      <c r="B180" t="s">
        <v>22</v>
      </c>
      <c r="C180">
        <v>91</v>
      </c>
      <c r="D180" t="s">
        <v>11</v>
      </c>
      <c r="E180" s="26">
        <v>45243</v>
      </c>
      <c r="F180" s="28">
        <v>108</v>
      </c>
      <c r="G180">
        <v>3.8</v>
      </c>
      <c r="H180">
        <v>2024</v>
      </c>
      <c r="I180" t="s">
        <v>1075</v>
      </c>
      <c r="J180" t="s">
        <v>1078</v>
      </c>
      <c r="K180">
        <v>4</v>
      </c>
      <c r="L180" t="s">
        <v>1059</v>
      </c>
      <c r="M180">
        <v>11</v>
      </c>
    </row>
    <row r="181" spans="1:13" x14ac:dyDescent="0.3">
      <c r="A181" t="s">
        <v>953</v>
      </c>
      <c r="B181" t="s">
        <v>24</v>
      </c>
      <c r="C181">
        <v>31</v>
      </c>
      <c r="D181" t="s">
        <v>11</v>
      </c>
      <c r="E181" s="26">
        <v>45248</v>
      </c>
      <c r="F181" s="28">
        <v>88</v>
      </c>
      <c r="G181">
        <v>3.4</v>
      </c>
      <c r="H181">
        <v>2024</v>
      </c>
      <c r="I181" t="s">
        <v>1083</v>
      </c>
      <c r="J181" t="s">
        <v>1076</v>
      </c>
      <c r="K181">
        <v>3</v>
      </c>
      <c r="L181" t="s">
        <v>1059</v>
      </c>
      <c r="M181">
        <v>11</v>
      </c>
    </row>
    <row r="182" spans="1:13" x14ac:dyDescent="0.3">
      <c r="A182" t="s">
        <v>955</v>
      </c>
      <c r="B182" t="s">
        <v>23</v>
      </c>
      <c r="C182">
        <v>50</v>
      </c>
      <c r="D182" t="s">
        <v>11</v>
      </c>
      <c r="E182" s="26">
        <v>45249</v>
      </c>
      <c r="F182" s="28">
        <v>180</v>
      </c>
      <c r="G182">
        <v>1.8</v>
      </c>
      <c r="H182">
        <v>2024</v>
      </c>
      <c r="I182" t="s">
        <v>1084</v>
      </c>
      <c r="J182" t="s">
        <v>1076</v>
      </c>
      <c r="K182">
        <v>2</v>
      </c>
      <c r="L182" t="s">
        <v>1059</v>
      </c>
      <c r="M182">
        <v>11</v>
      </c>
    </row>
    <row r="183" spans="1:13" x14ac:dyDescent="0.3">
      <c r="A183" t="s">
        <v>960</v>
      </c>
      <c r="B183" t="s">
        <v>21</v>
      </c>
      <c r="C183">
        <v>78</v>
      </c>
      <c r="D183" t="s">
        <v>11</v>
      </c>
      <c r="E183" s="26">
        <v>45253</v>
      </c>
      <c r="F183" s="28">
        <v>140</v>
      </c>
      <c r="G183">
        <v>4</v>
      </c>
      <c r="H183">
        <v>2024</v>
      </c>
      <c r="I183" t="s">
        <v>1081</v>
      </c>
      <c r="J183" t="s">
        <v>1078</v>
      </c>
      <c r="K183">
        <v>4</v>
      </c>
      <c r="L183" t="s">
        <v>1059</v>
      </c>
      <c r="M183">
        <v>11</v>
      </c>
    </row>
    <row r="184" spans="1:13" x14ac:dyDescent="0.3">
      <c r="A184" t="s">
        <v>966</v>
      </c>
      <c r="B184" t="s">
        <v>19</v>
      </c>
      <c r="C184">
        <v>96</v>
      </c>
      <c r="D184" t="s">
        <v>11</v>
      </c>
      <c r="E184" s="26">
        <v>45256</v>
      </c>
      <c r="F184" s="28">
        <v>136</v>
      </c>
      <c r="G184">
        <v>5</v>
      </c>
      <c r="H184">
        <v>2024</v>
      </c>
      <c r="I184" t="s">
        <v>1084</v>
      </c>
      <c r="J184" t="s">
        <v>1078</v>
      </c>
      <c r="K184">
        <v>5</v>
      </c>
      <c r="L184" t="s">
        <v>1059</v>
      </c>
      <c r="M184">
        <v>11</v>
      </c>
    </row>
    <row r="185" spans="1:13" x14ac:dyDescent="0.3">
      <c r="A185" t="s">
        <v>970</v>
      </c>
      <c r="B185" t="s">
        <v>18</v>
      </c>
      <c r="C185">
        <v>34</v>
      </c>
      <c r="D185" t="s">
        <v>11</v>
      </c>
      <c r="E185" s="26">
        <v>45258</v>
      </c>
      <c r="F185" s="28">
        <v>25</v>
      </c>
      <c r="G185">
        <v>4.0999999999999996</v>
      </c>
      <c r="H185">
        <v>2024</v>
      </c>
      <c r="I185" t="s">
        <v>1079</v>
      </c>
      <c r="J185" t="s">
        <v>1076</v>
      </c>
      <c r="K185">
        <v>4</v>
      </c>
      <c r="L185" t="s">
        <v>1059</v>
      </c>
      <c r="M185">
        <v>11</v>
      </c>
    </row>
    <row r="186" spans="1:13" x14ac:dyDescent="0.3">
      <c r="A186" t="s">
        <v>972</v>
      </c>
      <c r="B186" t="s">
        <v>23</v>
      </c>
      <c r="C186">
        <v>140</v>
      </c>
      <c r="D186" t="s">
        <v>11</v>
      </c>
      <c r="E186" s="26">
        <v>45260</v>
      </c>
      <c r="F186" s="28">
        <v>90</v>
      </c>
      <c r="G186">
        <v>4.5999999999999996</v>
      </c>
      <c r="H186">
        <v>2024</v>
      </c>
      <c r="I186" t="s">
        <v>1081</v>
      </c>
      <c r="J186" t="s">
        <v>1077</v>
      </c>
      <c r="K186">
        <v>5</v>
      </c>
      <c r="L186" t="s">
        <v>1059</v>
      </c>
      <c r="M186">
        <v>11</v>
      </c>
    </row>
    <row r="187" spans="1:13" x14ac:dyDescent="0.3">
      <c r="A187" t="s">
        <v>988</v>
      </c>
      <c r="B187" t="s">
        <v>22</v>
      </c>
      <c r="C187">
        <v>63</v>
      </c>
      <c r="D187" t="s">
        <v>11</v>
      </c>
      <c r="E187" s="26">
        <v>45269</v>
      </c>
      <c r="F187" s="28">
        <v>82</v>
      </c>
      <c r="G187">
        <v>3.7</v>
      </c>
      <c r="H187">
        <v>2024</v>
      </c>
      <c r="I187" t="s">
        <v>1083</v>
      </c>
      <c r="J187" t="s">
        <v>1078</v>
      </c>
      <c r="K187">
        <v>4</v>
      </c>
      <c r="L187" t="s">
        <v>1060</v>
      </c>
      <c r="M187">
        <v>12</v>
      </c>
    </row>
    <row r="188" spans="1:13" x14ac:dyDescent="0.3">
      <c r="A188" t="s">
        <v>1009</v>
      </c>
      <c r="B188" t="s">
        <v>23</v>
      </c>
      <c r="C188">
        <v>126</v>
      </c>
      <c r="D188" t="s">
        <v>11</v>
      </c>
      <c r="E188" s="26">
        <v>45277</v>
      </c>
      <c r="F188" s="28">
        <v>80</v>
      </c>
      <c r="G188">
        <v>4.7</v>
      </c>
      <c r="H188">
        <v>2024</v>
      </c>
      <c r="I188" t="s">
        <v>1084</v>
      </c>
      <c r="J188" t="s">
        <v>1077</v>
      </c>
      <c r="K188">
        <v>5</v>
      </c>
      <c r="L188" t="s">
        <v>1060</v>
      </c>
      <c r="M188">
        <v>12</v>
      </c>
    </row>
    <row r="189" spans="1:13" x14ac:dyDescent="0.3">
      <c r="A189" t="s">
        <v>1012</v>
      </c>
      <c r="B189" t="s">
        <v>22</v>
      </c>
      <c r="C189">
        <v>120</v>
      </c>
      <c r="D189" t="s">
        <v>11</v>
      </c>
      <c r="E189" s="26">
        <v>45280</v>
      </c>
      <c r="F189" s="28">
        <v>190</v>
      </c>
      <c r="G189">
        <v>3.7</v>
      </c>
      <c r="H189">
        <v>2024</v>
      </c>
      <c r="I189" t="s">
        <v>1080</v>
      </c>
      <c r="J189" t="s">
        <v>1078</v>
      </c>
      <c r="K189">
        <v>4</v>
      </c>
      <c r="L189" t="s">
        <v>1060</v>
      </c>
      <c r="M189">
        <v>12</v>
      </c>
    </row>
    <row r="190" spans="1:13" x14ac:dyDescent="0.3">
      <c r="A190" t="s">
        <v>1019</v>
      </c>
      <c r="B190" t="s">
        <v>12</v>
      </c>
      <c r="C190">
        <v>58</v>
      </c>
      <c r="D190" t="s">
        <v>11</v>
      </c>
      <c r="E190" s="26">
        <v>45285</v>
      </c>
      <c r="F190" s="28">
        <v>25</v>
      </c>
      <c r="G190">
        <v>3.6</v>
      </c>
      <c r="H190">
        <v>2024</v>
      </c>
      <c r="I190" t="s">
        <v>1075</v>
      </c>
      <c r="J190" t="s">
        <v>1076</v>
      </c>
      <c r="K190">
        <v>4</v>
      </c>
      <c r="L190" t="s">
        <v>1060</v>
      </c>
      <c r="M190">
        <v>12</v>
      </c>
    </row>
    <row r="191" spans="1:13" x14ac:dyDescent="0.3">
      <c r="A191" t="s">
        <v>1027</v>
      </c>
      <c r="B191" t="s">
        <v>21</v>
      </c>
      <c r="C191">
        <v>76</v>
      </c>
      <c r="D191" t="s">
        <v>11</v>
      </c>
      <c r="E191" s="26">
        <v>45289</v>
      </c>
      <c r="F191" s="28">
        <v>80</v>
      </c>
      <c r="G191">
        <v>3.5</v>
      </c>
      <c r="H191">
        <v>2024</v>
      </c>
      <c r="I191" t="s">
        <v>1085</v>
      </c>
      <c r="J191" t="s">
        <v>1078</v>
      </c>
      <c r="K191">
        <v>4</v>
      </c>
      <c r="L191" t="s">
        <v>1060</v>
      </c>
      <c r="M191">
        <v>12</v>
      </c>
    </row>
    <row r="192" spans="1:13" x14ac:dyDescent="0.3">
      <c r="A192" t="s">
        <v>1034</v>
      </c>
      <c r="B192" t="s">
        <v>22</v>
      </c>
      <c r="C192">
        <v>114</v>
      </c>
      <c r="D192" t="s">
        <v>11</v>
      </c>
      <c r="E192" s="26">
        <v>45291</v>
      </c>
      <c r="F192" s="28">
        <v>40</v>
      </c>
      <c r="G192">
        <v>3.9</v>
      </c>
      <c r="H192">
        <v>2024</v>
      </c>
      <c r="I192" t="s">
        <v>1084</v>
      </c>
      <c r="J192" t="s">
        <v>1078</v>
      </c>
      <c r="K192">
        <v>4</v>
      </c>
      <c r="L192" t="s">
        <v>1060</v>
      </c>
      <c r="M192">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77A06-28B7-4747-8E0C-181E2F30D55D}">
  <dimension ref="A3:J126"/>
  <sheetViews>
    <sheetView topLeftCell="A58" workbookViewId="0">
      <selection activeCell="G82" sqref="G82"/>
    </sheetView>
  </sheetViews>
  <sheetFormatPr defaultRowHeight="14.4" x14ac:dyDescent="0.3"/>
  <cols>
    <col min="1" max="1" width="12.44140625" bestFit="1" customWidth="1"/>
    <col min="2" max="2" width="9.5546875" bestFit="1" customWidth="1"/>
    <col min="3" max="3" width="10.5546875" bestFit="1" customWidth="1"/>
    <col min="4" max="4" width="8.88671875" bestFit="1" customWidth="1"/>
    <col min="5" max="5" width="7.33203125" bestFit="1" customWidth="1"/>
    <col min="6" max="6" width="14.21875" customWidth="1"/>
    <col min="7" max="7" width="12.44140625" bestFit="1" customWidth="1"/>
    <col min="8" max="8" width="9.5546875" bestFit="1" customWidth="1"/>
    <col min="9" max="9" width="10" customWidth="1"/>
    <col min="10" max="10" width="6.44140625" customWidth="1"/>
  </cols>
  <sheetData>
    <row r="3" spans="1:5" x14ac:dyDescent="0.3">
      <c r="A3" t="s">
        <v>1042</v>
      </c>
      <c r="B3" t="s">
        <v>1043</v>
      </c>
      <c r="C3" t="s">
        <v>1044</v>
      </c>
      <c r="D3" t="s">
        <v>1045</v>
      </c>
      <c r="E3" t="s">
        <v>1046</v>
      </c>
    </row>
    <row r="4" spans="1:5" x14ac:dyDescent="0.3">
      <c r="A4" s="21">
        <v>1000</v>
      </c>
      <c r="B4" s="27">
        <v>96623</v>
      </c>
      <c r="C4" s="21">
        <v>89850</v>
      </c>
      <c r="D4" s="23">
        <v>3.8854000000000033</v>
      </c>
      <c r="E4" s="21">
        <v>307</v>
      </c>
    </row>
    <row r="9" spans="1:5" x14ac:dyDescent="0.3">
      <c r="A9" t="s">
        <v>1042</v>
      </c>
      <c r="B9" t="s">
        <v>1043</v>
      </c>
      <c r="C9" t="s">
        <v>1044</v>
      </c>
      <c r="D9" t="s">
        <v>1045</v>
      </c>
      <c r="E9" t="s">
        <v>1046</v>
      </c>
    </row>
    <row r="10" spans="1:5" x14ac:dyDescent="0.3">
      <c r="A10" s="21">
        <v>200</v>
      </c>
      <c r="B10" s="22">
        <v>20104</v>
      </c>
      <c r="C10" s="21">
        <v>18209</v>
      </c>
      <c r="D10" s="23">
        <v>3.8824999999999998</v>
      </c>
      <c r="E10" s="21">
        <v>51</v>
      </c>
    </row>
    <row r="24" spans="1:8" x14ac:dyDescent="0.3">
      <c r="A24" s="24" t="s">
        <v>1047</v>
      </c>
      <c r="B24" t="s">
        <v>1042</v>
      </c>
      <c r="C24" t="s">
        <v>1061</v>
      </c>
      <c r="G24" s="24" t="s">
        <v>1047</v>
      </c>
      <c r="H24" t="s">
        <v>1042</v>
      </c>
    </row>
    <row r="25" spans="1:8" x14ac:dyDescent="0.3">
      <c r="A25" s="25" t="s">
        <v>1049</v>
      </c>
      <c r="B25" s="21">
        <v>21</v>
      </c>
      <c r="C25" s="21">
        <v>21</v>
      </c>
      <c r="G25" s="25" t="s">
        <v>1084</v>
      </c>
      <c r="H25" s="21">
        <v>27</v>
      </c>
    </row>
    <row r="26" spans="1:8" x14ac:dyDescent="0.3">
      <c r="A26" s="25" t="s">
        <v>1050</v>
      </c>
      <c r="B26" s="21">
        <v>18</v>
      </c>
      <c r="C26" s="21">
        <v>18</v>
      </c>
      <c r="G26" s="25" t="s">
        <v>1075</v>
      </c>
      <c r="H26" s="21">
        <v>22</v>
      </c>
    </row>
    <row r="27" spans="1:8" x14ac:dyDescent="0.3">
      <c r="A27" s="25" t="s">
        <v>1051</v>
      </c>
      <c r="B27" s="21">
        <v>31</v>
      </c>
      <c r="C27" s="21">
        <v>31</v>
      </c>
      <c r="G27" s="25" t="s">
        <v>1079</v>
      </c>
      <c r="H27" s="21">
        <v>27</v>
      </c>
    </row>
    <row r="28" spans="1:8" x14ac:dyDescent="0.3">
      <c r="A28" s="25" t="s">
        <v>1052</v>
      </c>
      <c r="B28" s="21">
        <v>20</v>
      </c>
      <c r="C28" s="21">
        <v>20</v>
      </c>
      <c r="G28" s="25" t="s">
        <v>1080</v>
      </c>
      <c r="H28" s="21">
        <v>27</v>
      </c>
    </row>
    <row r="29" spans="1:8" x14ac:dyDescent="0.3">
      <c r="A29" s="25" t="s">
        <v>1053</v>
      </c>
      <c r="B29" s="21">
        <v>8</v>
      </c>
      <c r="C29" s="21">
        <v>8</v>
      </c>
      <c r="G29" s="25" t="s">
        <v>1081</v>
      </c>
      <c r="H29" s="21">
        <v>27</v>
      </c>
    </row>
    <row r="30" spans="1:8" x14ac:dyDescent="0.3">
      <c r="A30" s="25" t="s">
        <v>1054</v>
      </c>
      <c r="B30" s="21">
        <v>12</v>
      </c>
      <c r="C30" s="21">
        <v>12</v>
      </c>
      <c r="G30" s="25" t="s">
        <v>1085</v>
      </c>
      <c r="H30" s="21">
        <v>32</v>
      </c>
    </row>
    <row r="31" spans="1:8" x14ac:dyDescent="0.3">
      <c r="A31" s="25" t="s">
        <v>1055</v>
      </c>
      <c r="B31" s="21">
        <v>12</v>
      </c>
      <c r="C31" s="21">
        <v>12</v>
      </c>
      <c r="G31" s="25" t="s">
        <v>1083</v>
      </c>
      <c r="H31" s="21">
        <v>38</v>
      </c>
    </row>
    <row r="32" spans="1:8" x14ac:dyDescent="0.3">
      <c r="A32" s="25" t="s">
        <v>1056</v>
      </c>
      <c r="B32" s="21">
        <v>7</v>
      </c>
      <c r="C32" s="21">
        <v>7</v>
      </c>
      <c r="G32" s="25" t="s">
        <v>1048</v>
      </c>
      <c r="H32" s="21">
        <v>200</v>
      </c>
    </row>
    <row r="33" spans="1:3" x14ac:dyDescent="0.3">
      <c r="A33" s="25" t="s">
        <v>1057</v>
      </c>
      <c r="B33" s="21">
        <v>20</v>
      </c>
      <c r="C33" s="21">
        <v>20</v>
      </c>
    </row>
    <row r="34" spans="1:3" x14ac:dyDescent="0.3">
      <c r="A34" s="25" t="s">
        <v>1058</v>
      </c>
      <c r="B34" s="21">
        <v>24</v>
      </c>
      <c r="C34" s="21">
        <v>24</v>
      </c>
    </row>
    <row r="35" spans="1:3" x14ac:dyDescent="0.3">
      <c r="A35" s="25" t="s">
        <v>1059</v>
      </c>
      <c r="B35" s="21">
        <v>12</v>
      </c>
      <c r="C35" s="21">
        <v>12</v>
      </c>
    </row>
    <row r="36" spans="1:3" x14ac:dyDescent="0.3">
      <c r="A36" s="25" t="s">
        <v>1060</v>
      </c>
      <c r="B36" s="21">
        <v>15</v>
      </c>
      <c r="C36" s="21">
        <v>15</v>
      </c>
    </row>
    <row r="37" spans="1:3" x14ac:dyDescent="0.3">
      <c r="A37" s="25" t="s">
        <v>1048</v>
      </c>
      <c r="B37" s="21">
        <v>200</v>
      </c>
      <c r="C37" s="21">
        <v>200</v>
      </c>
    </row>
    <row r="50" spans="1:10" x14ac:dyDescent="0.3">
      <c r="F50" t="s">
        <v>1090</v>
      </c>
      <c r="H50" t="s">
        <v>1096</v>
      </c>
      <c r="I50" s="30" t="str">
        <f>A79</f>
        <v>R05</v>
      </c>
    </row>
    <row r="52" spans="1:10" x14ac:dyDescent="0.3">
      <c r="A52" s="24" t="s">
        <v>1047</v>
      </c>
      <c r="B52" t="s">
        <v>1042</v>
      </c>
      <c r="C52" t="s">
        <v>1043</v>
      </c>
      <c r="F52" t="s">
        <v>1091</v>
      </c>
      <c r="G52" t="s">
        <v>1092</v>
      </c>
      <c r="H52" t="s">
        <v>1093</v>
      </c>
      <c r="I52" t="s">
        <v>1094</v>
      </c>
      <c r="J52" t="s">
        <v>1095</v>
      </c>
    </row>
    <row r="53" spans="1:10" x14ac:dyDescent="0.3">
      <c r="A53" s="25" t="s">
        <v>11</v>
      </c>
      <c r="B53" s="21">
        <v>189</v>
      </c>
      <c r="C53" s="29">
        <v>18415</v>
      </c>
      <c r="F53" s="25" t="s">
        <v>11</v>
      </c>
      <c r="G53" s="21">
        <v>189</v>
      </c>
      <c r="H53" s="29">
        <v>18415</v>
      </c>
      <c r="I53" s="31" t="e">
        <f>IF(F53=I50,G53,NA())</f>
        <v>#N/A</v>
      </c>
      <c r="J53" t="e">
        <f>IF(F53=I50,H53,NA())</f>
        <v>#N/A</v>
      </c>
    </row>
    <row r="54" spans="1:10" x14ac:dyDescent="0.3">
      <c r="A54" s="25" t="s">
        <v>9</v>
      </c>
      <c r="B54" s="21">
        <v>218</v>
      </c>
      <c r="C54" s="29">
        <v>20581</v>
      </c>
      <c r="F54" s="25" t="s">
        <v>9</v>
      </c>
      <c r="G54" s="21">
        <v>218</v>
      </c>
      <c r="H54" s="29">
        <v>20581</v>
      </c>
      <c r="I54" s="31" t="e">
        <f>IF(F54=I50,G54,NA())</f>
        <v>#N/A</v>
      </c>
      <c r="J54" t="e">
        <f>IF(F54=I50,H54,NA())</f>
        <v>#N/A</v>
      </c>
    </row>
    <row r="55" spans="1:10" x14ac:dyDescent="0.3">
      <c r="A55" s="25" t="s">
        <v>6</v>
      </c>
      <c r="B55" s="21">
        <v>207</v>
      </c>
      <c r="C55" s="29">
        <v>20872</v>
      </c>
      <c r="F55" s="25" t="s">
        <v>6</v>
      </c>
      <c r="G55" s="21">
        <v>207</v>
      </c>
      <c r="H55" s="29">
        <v>20872</v>
      </c>
      <c r="I55" s="31" t="e">
        <f>IF(F55=I50,G55,NA())</f>
        <v>#N/A</v>
      </c>
      <c r="J55" t="e">
        <f>IF(F55=I50,H55,NA())</f>
        <v>#N/A</v>
      </c>
    </row>
    <row r="56" spans="1:10" x14ac:dyDescent="0.3">
      <c r="A56" s="25" t="s">
        <v>13</v>
      </c>
      <c r="B56" s="21">
        <v>186</v>
      </c>
      <c r="C56" s="29">
        <v>16651</v>
      </c>
      <c r="F56" s="25" t="s">
        <v>13</v>
      </c>
      <c r="G56" s="21">
        <v>186</v>
      </c>
      <c r="H56" s="29">
        <v>16651</v>
      </c>
      <c r="I56" s="31" t="e">
        <f>IF(F56=I50,G56,NA())</f>
        <v>#N/A</v>
      </c>
      <c r="J56" t="e">
        <f>IF(F56=I50,H56,NA())</f>
        <v>#N/A</v>
      </c>
    </row>
    <row r="57" spans="1:10" x14ac:dyDescent="0.3">
      <c r="A57" s="25" t="s">
        <v>10</v>
      </c>
      <c r="B57" s="21">
        <v>200</v>
      </c>
      <c r="C57" s="29">
        <v>20104</v>
      </c>
      <c r="F57" s="25" t="s">
        <v>10</v>
      </c>
      <c r="G57" s="21">
        <v>200</v>
      </c>
      <c r="H57" s="29">
        <v>20104</v>
      </c>
      <c r="I57" s="31">
        <f>IF(F57=I50,G57,NA())</f>
        <v>200</v>
      </c>
      <c r="J57">
        <f>IF(F57=I50,H57,NA())</f>
        <v>20104</v>
      </c>
    </row>
    <row r="58" spans="1:10" x14ac:dyDescent="0.3">
      <c r="A58" s="25" t="s">
        <v>1048</v>
      </c>
      <c r="B58" s="21">
        <v>1000</v>
      </c>
      <c r="C58" s="29">
        <v>96623</v>
      </c>
      <c r="F58" s="25"/>
    </row>
    <row r="71" spans="1:6" x14ac:dyDescent="0.3">
      <c r="E71" t="s">
        <v>1099</v>
      </c>
    </row>
    <row r="73" spans="1:6" x14ac:dyDescent="0.3">
      <c r="E73" t="s">
        <v>1100</v>
      </c>
      <c r="F73" s="49">
        <f>A10/A4</f>
        <v>0.2</v>
      </c>
    </row>
    <row r="74" spans="1:6" x14ac:dyDescent="0.3">
      <c r="E74" t="s">
        <v>1092</v>
      </c>
      <c r="F74">
        <f>_xlfn.XLOOKUP(A79,F53:F57,G53:G57)</f>
        <v>200</v>
      </c>
    </row>
    <row r="75" spans="1:6" x14ac:dyDescent="0.3">
      <c r="E75" t="s">
        <v>1103</v>
      </c>
      <c r="F75">
        <f>_xlfn.XLOOKUP(A79,F53:F57,H53:H57)</f>
        <v>20104</v>
      </c>
    </row>
    <row r="76" spans="1:6" x14ac:dyDescent="0.3">
      <c r="E76" t="s">
        <v>1101</v>
      </c>
      <c r="F76">
        <f>_xlfn.RANK.AVG(F74,G53:G57)</f>
        <v>3</v>
      </c>
    </row>
    <row r="77" spans="1:6" x14ac:dyDescent="0.3">
      <c r="E77" t="s">
        <v>1102</v>
      </c>
      <c r="F77">
        <f>_xlfn.RANK.AVG(F75,H53:H57)</f>
        <v>3</v>
      </c>
    </row>
    <row r="78" spans="1:6" x14ac:dyDescent="0.3">
      <c r="A78" s="24" t="s">
        <v>1047</v>
      </c>
    </row>
    <row r="79" spans="1:6" x14ac:dyDescent="0.3">
      <c r="A79" s="25" t="s">
        <v>10</v>
      </c>
      <c r="E79" t="s">
        <v>1104</v>
      </c>
    </row>
    <row r="80" spans="1:6" x14ac:dyDescent="0.3">
      <c r="F80" t="str">
        <f>"% of calls:"&amp;TEXT(F73,"0%")</f>
        <v>% of calls:20%</v>
      </c>
    </row>
    <row r="81" spans="1:7" x14ac:dyDescent="0.3">
      <c r="F81" t="str">
        <f>IF(COUNTA(A79:A81)&gt;1,"","Call rank:"&amp;F76)</f>
        <v>Call rank:3</v>
      </c>
      <c r="G81" t="str">
        <f>IF(COUNTA(A79:A81)&gt;1,"","Amount Rank:"&amp;F77)</f>
        <v>Amount Rank:3</v>
      </c>
    </row>
    <row r="82" spans="1:7" x14ac:dyDescent="0.3">
      <c r="E82" t="s">
        <v>1105</v>
      </c>
      <c r="F82" t="e" vm="1">
        <f>IF(COUNTA(A79:A81)&gt;1,"",_xlfn.XLOOKUP(A79,Assets!E3:E7,Assets!F3:F7))</f>
        <v>#VALUE!</v>
      </c>
    </row>
    <row r="84" spans="1:7" x14ac:dyDescent="0.3">
      <c r="A84" s="24" t="s">
        <v>1042</v>
      </c>
      <c r="B84" s="24" t="s">
        <v>1097</v>
      </c>
    </row>
    <row r="85" spans="1:7" x14ac:dyDescent="0.3">
      <c r="A85" s="24" t="s">
        <v>1047</v>
      </c>
      <c r="B85" t="s">
        <v>998</v>
      </c>
      <c r="C85" t="s">
        <v>997</v>
      </c>
      <c r="D85" t="s">
        <v>1048</v>
      </c>
    </row>
    <row r="86" spans="1:7" x14ac:dyDescent="0.3">
      <c r="A86" s="25" t="s">
        <v>1001</v>
      </c>
      <c r="B86" s="21">
        <v>144</v>
      </c>
      <c r="C86" s="21">
        <v>132</v>
      </c>
      <c r="D86" s="21">
        <v>276</v>
      </c>
    </row>
    <row r="87" spans="1:7" x14ac:dyDescent="0.3">
      <c r="A87" s="25" t="s">
        <v>1000</v>
      </c>
      <c r="B87" s="21">
        <v>326</v>
      </c>
      <c r="C87" s="21">
        <v>63</v>
      </c>
      <c r="D87" s="21">
        <v>389</v>
      </c>
    </row>
    <row r="88" spans="1:7" x14ac:dyDescent="0.3">
      <c r="A88" s="25" t="s">
        <v>999</v>
      </c>
      <c r="B88" s="21">
        <v>129</v>
      </c>
      <c r="C88" s="21">
        <v>206</v>
      </c>
      <c r="D88" s="21">
        <v>335</v>
      </c>
    </row>
    <row r="89" spans="1:7" x14ac:dyDescent="0.3">
      <c r="A89" s="25" t="s">
        <v>1048</v>
      </c>
      <c r="B89" s="21">
        <v>599</v>
      </c>
      <c r="C89" s="21">
        <v>401</v>
      </c>
      <c r="D89" s="21">
        <v>1000</v>
      </c>
    </row>
    <row r="94" spans="1:7" x14ac:dyDescent="0.3">
      <c r="A94" s="24" t="s">
        <v>1047</v>
      </c>
      <c r="B94" t="s">
        <v>1042</v>
      </c>
    </row>
    <row r="95" spans="1:7" x14ac:dyDescent="0.3">
      <c r="A95" s="25">
        <v>2</v>
      </c>
      <c r="B95" s="21">
        <v>10</v>
      </c>
    </row>
    <row r="96" spans="1:7" x14ac:dyDescent="0.3">
      <c r="A96" s="25">
        <v>3</v>
      </c>
      <c r="B96" s="21">
        <v>44</v>
      </c>
    </row>
    <row r="97" spans="1:7" x14ac:dyDescent="0.3">
      <c r="A97" s="25">
        <v>4</v>
      </c>
      <c r="B97" s="21">
        <v>95</v>
      </c>
    </row>
    <row r="98" spans="1:7" x14ac:dyDescent="0.3">
      <c r="A98" s="25">
        <v>5</v>
      </c>
      <c r="B98" s="21">
        <v>51</v>
      </c>
    </row>
    <row r="99" spans="1:7" x14ac:dyDescent="0.3">
      <c r="A99" s="25" t="s">
        <v>1048</v>
      </c>
      <c r="B99" s="21">
        <v>200</v>
      </c>
    </row>
    <row r="107" spans="1:7" x14ac:dyDescent="0.3">
      <c r="A107" s="24" t="s">
        <v>1043</v>
      </c>
      <c r="B107" s="24" t="s">
        <v>1097</v>
      </c>
    </row>
    <row r="108" spans="1:7" x14ac:dyDescent="0.3">
      <c r="A108" s="24" t="s">
        <v>1047</v>
      </c>
      <c r="B108" t="s">
        <v>11</v>
      </c>
      <c r="C108" t="s">
        <v>9</v>
      </c>
      <c r="D108" t="s">
        <v>6</v>
      </c>
      <c r="E108" t="s">
        <v>13</v>
      </c>
      <c r="F108" t="s">
        <v>10</v>
      </c>
      <c r="G108" t="s">
        <v>1048</v>
      </c>
    </row>
    <row r="109" spans="1:7" x14ac:dyDescent="0.3">
      <c r="A109" s="25" t="s">
        <v>1001</v>
      </c>
      <c r="B109" s="31"/>
      <c r="C109" s="31"/>
      <c r="D109" s="31"/>
      <c r="E109" s="31"/>
      <c r="F109" s="31"/>
      <c r="G109" s="31"/>
    </row>
    <row r="110" spans="1:7" x14ac:dyDescent="0.3">
      <c r="A110" s="32" t="s">
        <v>20</v>
      </c>
      <c r="B110" s="22">
        <v>891</v>
      </c>
      <c r="C110" s="22">
        <v>1332</v>
      </c>
      <c r="D110" s="22">
        <v>1282</v>
      </c>
      <c r="E110" s="22">
        <v>739</v>
      </c>
      <c r="F110" s="22">
        <v>560</v>
      </c>
      <c r="G110" s="22">
        <v>4804</v>
      </c>
    </row>
    <row r="111" spans="1:7" x14ac:dyDescent="0.3">
      <c r="A111" s="32" t="s">
        <v>12</v>
      </c>
      <c r="B111" s="22">
        <v>1991</v>
      </c>
      <c r="C111" s="22">
        <v>1886</v>
      </c>
      <c r="D111" s="22">
        <v>1206</v>
      </c>
      <c r="E111" s="22">
        <v>884</v>
      </c>
      <c r="F111" s="22">
        <v>1722</v>
      </c>
      <c r="G111" s="22">
        <v>7689</v>
      </c>
    </row>
    <row r="112" spans="1:7" x14ac:dyDescent="0.3">
      <c r="A112" s="32" t="s">
        <v>8</v>
      </c>
      <c r="B112" s="22">
        <v>1163</v>
      </c>
      <c r="C112" s="22">
        <v>1180</v>
      </c>
      <c r="D112" s="22">
        <v>1616</v>
      </c>
      <c r="E112" s="22">
        <v>1043</v>
      </c>
      <c r="F112" s="22">
        <v>1747</v>
      </c>
      <c r="G112" s="22">
        <v>6749</v>
      </c>
    </row>
    <row r="113" spans="1:7" x14ac:dyDescent="0.3">
      <c r="A113" s="32" t="s">
        <v>16</v>
      </c>
      <c r="B113" s="22">
        <v>1438</v>
      </c>
      <c r="C113" s="22">
        <v>1616</v>
      </c>
      <c r="D113" s="22">
        <v>866</v>
      </c>
      <c r="E113" s="22">
        <v>829</v>
      </c>
      <c r="F113" s="22">
        <v>2070</v>
      </c>
      <c r="G113" s="22">
        <v>6819</v>
      </c>
    </row>
    <row r="114" spans="1:7" x14ac:dyDescent="0.3">
      <c r="A114" s="25" t="s">
        <v>1000</v>
      </c>
      <c r="B114" s="31"/>
      <c r="C114" s="31"/>
      <c r="D114" s="31"/>
      <c r="E114" s="31"/>
      <c r="F114" s="31"/>
      <c r="G114" s="31"/>
    </row>
    <row r="115" spans="1:7" x14ac:dyDescent="0.3">
      <c r="A115" s="32" t="s">
        <v>24</v>
      </c>
      <c r="B115" s="22">
        <v>1233</v>
      </c>
      <c r="C115" s="22">
        <v>223</v>
      </c>
      <c r="D115" s="22">
        <v>1680</v>
      </c>
      <c r="E115" s="22">
        <v>990</v>
      </c>
      <c r="F115" s="22">
        <v>1508</v>
      </c>
      <c r="G115" s="22">
        <v>5634</v>
      </c>
    </row>
    <row r="116" spans="1:7" x14ac:dyDescent="0.3">
      <c r="A116" s="32" t="s">
        <v>15</v>
      </c>
      <c r="B116" s="22">
        <v>1598</v>
      </c>
      <c r="C116" s="22">
        <v>1907</v>
      </c>
      <c r="D116" s="22">
        <v>869</v>
      </c>
      <c r="E116" s="22">
        <v>1426</v>
      </c>
      <c r="F116" s="22">
        <v>1416</v>
      </c>
      <c r="G116" s="22">
        <v>7216</v>
      </c>
    </row>
    <row r="117" spans="1:7" x14ac:dyDescent="0.3">
      <c r="A117" s="32" t="s">
        <v>5</v>
      </c>
      <c r="B117" s="22">
        <v>900</v>
      </c>
      <c r="C117" s="22">
        <v>1016</v>
      </c>
      <c r="D117" s="22">
        <v>960</v>
      </c>
      <c r="E117" s="22">
        <v>940</v>
      </c>
      <c r="F117" s="22">
        <v>1193</v>
      </c>
      <c r="G117" s="22">
        <v>5009</v>
      </c>
    </row>
    <row r="118" spans="1:7" x14ac:dyDescent="0.3">
      <c r="A118" s="32" t="s">
        <v>18</v>
      </c>
      <c r="B118" s="22">
        <v>900</v>
      </c>
      <c r="C118" s="22">
        <v>1470</v>
      </c>
      <c r="D118" s="22">
        <v>1617</v>
      </c>
      <c r="E118" s="22">
        <v>1314</v>
      </c>
      <c r="F118" s="22">
        <v>941</v>
      </c>
      <c r="G118" s="22">
        <v>6242</v>
      </c>
    </row>
    <row r="119" spans="1:7" x14ac:dyDescent="0.3">
      <c r="A119" s="32" t="s">
        <v>14</v>
      </c>
      <c r="B119" s="22">
        <v>1255</v>
      </c>
      <c r="C119" s="22">
        <v>516</v>
      </c>
      <c r="D119" s="22">
        <v>1874</v>
      </c>
      <c r="E119" s="22">
        <v>1863</v>
      </c>
      <c r="F119" s="22">
        <v>1722</v>
      </c>
      <c r="G119" s="22">
        <v>7230</v>
      </c>
    </row>
    <row r="120" spans="1:7" x14ac:dyDescent="0.3">
      <c r="A120" s="32" t="s">
        <v>19</v>
      </c>
      <c r="B120" s="22">
        <v>1138</v>
      </c>
      <c r="C120" s="22">
        <v>1898</v>
      </c>
      <c r="D120" s="22">
        <v>1482</v>
      </c>
      <c r="E120" s="22">
        <v>846</v>
      </c>
      <c r="F120" s="22">
        <v>1154</v>
      </c>
      <c r="G120" s="22">
        <v>6518</v>
      </c>
    </row>
    <row r="121" spans="1:7" x14ac:dyDescent="0.3">
      <c r="A121" s="25" t="s">
        <v>999</v>
      </c>
      <c r="B121" s="31"/>
      <c r="C121" s="31"/>
      <c r="D121" s="31"/>
      <c r="E121" s="31"/>
      <c r="F121" s="31"/>
      <c r="G121" s="31"/>
    </row>
    <row r="122" spans="1:7" x14ac:dyDescent="0.3">
      <c r="A122" s="32" t="s">
        <v>17</v>
      </c>
      <c r="B122" s="22">
        <v>1655</v>
      </c>
      <c r="C122" s="22">
        <v>805</v>
      </c>
      <c r="D122" s="22">
        <v>2263</v>
      </c>
      <c r="E122" s="22">
        <v>987</v>
      </c>
      <c r="F122" s="22">
        <v>1075</v>
      </c>
      <c r="G122" s="22">
        <v>6785</v>
      </c>
    </row>
    <row r="123" spans="1:7" x14ac:dyDescent="0.3">
      <c r="A123" s="32" t="s">
        <v>23</v>
      </c>
      <c r="B123" s="22">
        <v>1104</v>
      </c>
      <c r="C123" s="22">
        <v>2280</v>
      </c>
      <c r="D123" s="22">
        <v>1445</v>
      </c>
      <c r="E123" s="22">
        <v>1722</v>
      </c>
      <c r="F123" s="22">
        <v>1196</v>
      </c>
      <c r="G123" s="22">
        <v>7747</v>
      </c>
    </row>
    <row r="124" spans="1:7" x14ac:dyDescent="0.3">
      <c r="A124" s="32" t="s">
        <v>7</v>
      </c>
      <c r="B124" s="22">
        <v>372</v>
      </c>
      <c r="C124" s="22">
        <v>1818</v>
      </c>
      <c r="D124" s="22">
        <v>1346</v>
      </c>
      <c r="E124" s="22">
        <v>1156</v>
      </c>
      <c r="F124" s="22">
        <v>1484</v>
      </c>
      <c r="G124" s="22">
        <v>6176</v>
      </c>
    </row>
    <row r="125" spans="1:7" x14ac:dyDescent="0.3">
      <c r="A125" s="32" t="s">
        <v>22</v>
      </c>
      <c r="B125" s="22">
        <v>1415</v>
      </c>
      <c r="C125" s="22">
        <v>1271</v>
      </c>
      <c r="D125" s="22">
        <v>1214</v>
      </c>
      <c r="E125" s="22">
        <v>1135</v>
      </c>
      <c r="F125" s="22">
        <v>1566</v>
      </c>
      <c r="G125" s="22">
        <v>6601</v>
      </c>
    </row>
    <row r="126" spans="1:7" x14ac:dyDescent="0.3">
      <c r="A126" s="32" t="s">
        <v>21</v>
      </c>
      <c r="B126" s="22">
        <v>1362</v>
      </c>
      <c r="C126" s="22">
        <v>1363</v>
      </c>
      <c r="D126" s="22">
        <v>1152</v>
      </c>
      <c r="E126" s="22">
        <v>777</v>
      </c>
      <c r="F126" s="22">
        <v>750</v>
      </c>
      <c r="G126" s="22">
        <v>5404</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69" zoomScaleNormal="69" workbookViewId="0">
      <selection activeCell="Q6" sqref="Q6"/>
    </sheetView>
  </sheetViews>
  <sheetFormatPr defaultRowHeight="14.4" x14ac:dyDescent="0.3"/>
  <cols>
    <col min="1" max="1" width="3.3320312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1002</v>
      </c>
    </row>
    <row r="2" spans="2:20" x14ac:dyDescent="0.3">
      <c r="R2" s="1"/>
    </row>
    <row r="3" spans="2:20" x14ac:dyDescent="0.3">
      <c r="B3" s="14" t="s">
        <v>25</v>
      </c>
      <c r="C3" s="14" t="s">
        <v>0</v>
      </c>
      <c r="D3" s="15" t="s">
        <v>1</v>
      </c>
      <c r="E3" s="16" t="s">
        <v>3</v>
      </c>
      <c r="F3" s="16" t="s">
        <v>4</v>
      </c>
      <c r="G3" s="14" t="s">
        <v>2</v>
      </c>
      <c r="H3" s="14" t="s">
        <v>994</v>
      </c>
      <c r="I3" t="s">
        <v>1035</v>
      </c>
      <c r="J3" t="s">
        <v>1036</v>
      </c>
      <c r="K3" t="s">
        <v>1037</v>
      </c>
      <c r="L3" t="s">
        <v>1038</v>
      </c>
      <c r="Q3" s="8" t="s">
        <v>0</v>
      </c>
      <c r="R3" s="9" t="s">
        <v>1041</v>
      </c>
      <c r="S3" s="9" t="s">
        <v>995</v>
      </c>
      <c r="T3" s="10" t="s">
        <v>996</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997</v>
      </c>
      <c r="S4" s="2">
        <v>41</v>
      </c>
      <c r="T4" s="7" t="s">
        <v>999</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997</v>
      </c>
      <c r="S5" s="2">
        <v>31</v>
      </c>
      <c r="T5" s="7" t="s">
        <v>1000</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997</v>
      </c>
      <c r="S6" s="2">
        <v>26</v>
      </c>
      <c r="T6" s="7" t="s">
        <v>1001</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997</v>
      </c>
      <c r="S7" s="2">
        <v>36</v>
      </c>
      <c r="T7" s="7" t="s">
        <v>1001</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997</v>
      </c>
      <c r="S8" s="2">
        <v>37</v>
      </c>
      <c r="T8" s="7" t="s">
        <v>999</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997</v>
      </c>
      <c r="S9" s="2">
        <v>23</v>
      </c>
      <c r="T9" s="7" t="s">
        <v>999</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998</v>
      </c>
      <c r="S10" s="2">
        <v>22</v>
      </c>
      <c r="T10" s="7" t="s">
        <v>1000</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998</v>
      </c>
      <c r="S11" s="2">
        <v>42</v>
      </c>
      <c r="T11" s="7" t="s">
        <v>1000</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998</v>
      </c>
      <c r="S12" s="2">
        <v>25</v>
      </c>
      <c r="T12" s="7" t="s">
        <v>999</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998</v>
      </c>
      <c r="S13" s="2">
        <v>30</v>
      </c>
      <c r="T13" s="7" t="s">
        <v>1000</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998</v>
      </c>
      <c r="S14" s="2">
        <v>30</v>
      </c>
      <c r="T14" s="7" t="s">
        <v>1001</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998</v>
      </c>
      <c r="S15" s="2">
        <v>28</v>
      </c>
      <c r="T15" s="7" t="s">
        <v>1001</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998</v>
      </c>
      <c r="S16" s="2">
        <v>37</v>
      </c>
      <c r="T16" s="7" t="s">
        <v>1000</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998</v>
      </c>
      <c r="S17" s="2">
        <v>38</v>
      </c>
      <c r="T17" s="7" t="s">
        <v>999</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998</v>
      </c>
      <c r="S18" s="12">
        <v>43</v>
      </c>
      <c r="T18" s="13" t="s">
        <v>1000</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1003</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1004</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1005</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1006</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1007</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1008</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1009</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1010</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1011</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1012</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1013</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1014</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1015</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1016</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1017</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1018</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1019</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1020</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1021</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1022</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1023</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1024</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1025</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1026</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1027</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1028</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1029</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1030</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1031</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1032</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1033</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1034</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D42B8-FAEF-41ED-A8C7-C20718FB4974}">
  <dimension ref="A1:AS52"/>
  <sheetViews>
    <sheetView tabSelected="1" zoomScale="66" zoomScaleNormal="66" workbookViewId="0">
      <selection activeCell="AH42" sqref="AH42"/>
    </sheetView>
  </sheetViews>
  <sheetFormatPr defaultRowHeight="14.4" x14ac:dyDescent="0.3"/>
  <cols>
    <col min="1" max="1" width="6.109375" customWidth="1"/>
    <col min="2" max="2" width="4.33203125" customWidth="1"/>
    <col min="19" max="19" width="17.21875" customWidth="1"/>
    <col min="20" max="21" width="11.21875" customWidth="1"/>
    <col min="22" max="25" width="11.33203125" customWidth="1"/>
  </cols>
  <sheetData>
    <row r="1" spans="1:45" ht="46.2" customHeight="1" x14ac:dyDescent="0.7">
      <c r="A1" s="20"/>
      <c r="B1" s="20"/>
      <c r="C1" s="54" t="s">
        <v>1106</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row>
    <row r="2" spans="1:45"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row>
    <row r="3" spans="1:45"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row>
    <row r="4" spans="1:45"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row>
    <row r="5" spans="1:45"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row>
    <row r="6" spans="1:45"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row>
    <row r="7" spans="1:45"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row>
    <row r="8" spans="1:45"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row>
    <row r="9" spans="1:45"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row>
    <row r="10" spans="1:45"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row>
    <row r="11" spans="1:45"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row>
    <row r="12" spans="1:45"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row>
    <row r="13" spans="1:45"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row>
    <row r="14" spans="1:45"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row>
    <row r="15" spans="1:45"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row>
    <row r="16" spans="1:45"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row>
    <row r="17" spans="1:45"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row>
    <row r="18" spans="1:45"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row>
    <row r="19" spans="1:45"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row>
    <row r="20" spans="1:45"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row>
    <row r="21" spans="1:45"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row>
    <row r="22" spans="1:45" ht="18" x14ac:dyDescent="0.35">
      <c r="A22" s="20"/>
      <c r="B22" s="20"/>
      <c r="C22" s="20"/>
      <c r="D22" s="20"/>
      <c r="E22" s="20"/>
      <c r="F22" s="20"/>
      <c r="G22" s="20"/>
      <c r="H22" s="20"/>
      <c r="I22" s="20"/>
      <c r="J22" s="20"/>
      <c r="K22" s="20"/>
      <c r="L22" s="20"/>
      <c r="M22" s="20"/>
      <c r="N22" s="20"/>
      <c r="O22" s="20"/>
      <c r="P22" s="20"/>
      <c r="Q22" s="20"/>
      <c r="R22" s="20"/>
      <c r="S22" s="35"/>
      <c r="T22" s="36" t="str" cm="1">
        <f t="array" ref="T22:X22">Pivots!B108:F108</f>
        <v>R01</v>
      </c>
      <c r="U22" s="36" t="str">
        <v>R02</v>
      </c>
      <c r="V22" s="36" t="str">
        <v>R03</v>
      </c>
      <c r="W22" s="36" t="str">
        <v>R04</v>
      </c>
      <c r="X22" s="36" t="str">
        <v>R05</v>
      </c>
      <c r="Y22" s="37" t="s">
        <v>1098</v>
      </c>
      <c r="Z22" s="20"/>
      <c r="AA22" s="20"/>
      <c r="AB22" s="20"/>
      <c r="AC22" s="20"/>
      <c r="AD22" s="20"/>
      <c r="AE22" s="20"/>
      <c r="AF22" s="20"/>
      <c r="AG22" s="20"/>
      <c r="AH22" s="20"/>
      <c r="AI22" s="20"/>
      <c r="AJ22" s="20"/>
      <c r="AK22" s="20"/>
      <c r="AL22" s="20"/>
      <c r="AM22" s="20"/>
      <c r="AN22" s="20"/>
      <c r="AO22" s="20"/>
      <c r="AP22" s="20"/>
      <c r="AQ22" s="20"/>
      <c r="AR22" s="20"/>
      <c r="AS22" s="20"/>
    </row>
    <row r="23" spans="1:45" ht="18" x14ac:dyDescent="0.35">
      <c r="A23" s="20"/>
      <c r="B23" s="20"/>
      <c r="C23" s="20"/>
      <c r="D23" s="20"/>
      <c r="E23" s="20"/>
      <c r="F23" s="20"/>
      <c r="G23" s="20"/>
      <c r="H23" s="20"/>
      <c r="I23" s="20"/>
      <c r="J23" s="20"/>
      <c r="K23" s="20"/>
      <c r="L23" s="20"/>
      <c r="M23" s="20"/>
      <c r="N23" s="20"/>
      <c r="O23" s="20"/>
      <c r="P23" s="20"/>
      <c r="Q23" s="20"/>
      <c r="R23" s="20"/>
      <c r="S23" s="38" t="str" cm="1">
        <f t="array" ref="S23:Y40">IF(Pivots!A109:G126="","",Pivots!A109:G126)</f>
        <v>Cincinnati</v>
      </c>
      <c r="T23" s="39" t="str">
        <v/>
      </c>
      <c r="U23" s="39" t="str">
        <v/>
      </c>
      <c r="V23" s="39" t="str">
        <v/>
      </c>
      <c r="W23" s="39" t="str">
        <v/>
      </c>
      <c r="X23" s="39" t="str">
        <v/>
      </c>
      <c r="Y23" s="40" t="str">
        <v/>
      </c>
      <c r="Z23" s="20"/>
      <c r="AA23" s="20"/>
      <c r="AB23" s="20"/>
      <c r="AC23" s="20"/>
      <c r="AD23" s="20"/>
      <c r="AE23" s="20"/>
      <c r="AF23" s="20"/>
      <c r="AG23" s="20"/>
      <c r="AH23" s="20"/>
      <c r="AI23" s="20"/>
      <c r="AJ23" s="20"/>
      <c r="AK23" s="20"/>
      <c r="AL23" s="20"/>
      <c r="AM23" s="20"/>
      <c r="AN23" s="20"/>
      <c r="AO23" s="20"/>
      <c r="AP23" s="20"/>
      <c r="AQ23" s="20"/>
      <c r="AR23" s="20"/>
      <c r="AS23" s="20"/>
    </row>
    <row r="24" spans="1:45" ht="18" x14ac:dyDescent="0.35">
      <c r="A24" s="20"/>
      <c r="B24" s="20"/>
      <c r="C24" s="20"/>
      <c r="D24" s="20"/>
      <c r="E24" s="20"/>
      <c r="F24" s="20"/>
      <c r="G24" s="20"/>
      <c r="H24" s="20"/>
      <c r="I24" s="20"/>
      <c r="J24" s="20"/>
      <c r="K24" s="20"/>
      <c r="L24" s="20"/>
      <c r="M24" s="20"/>
      <c r="N24" s="20"/>
      <c r="O24" s="20"/>
      <c r="P24" s="20"/>
      <c r="Q24" s="20"/>
      <c r="R24" s="20"/>
      <c r="S24" s="41" t="str">
        <v>C0003</v>
      </c>
      <c r="T24" s="39">
        <v>891</v>
      </c>
      <c r="U24" s="39">
        <v>1332</v>
      </c>
      <c r="V24" s="39">
        <v>1282</v>
      </c>
      <c r="W24" s="39">
        <v>739</v>
      </c>
      <c r="X24" s="39">
        <v>560</v>
      </c>
      <c r="Y24" s="40">
        <v>4804</v>
      </c>
      <c r="Z24" s="20"/>
      <c r="AA24" s="20"/>
      <c r="AB24" s="20"/>
      <c r="AC24" s="20"/>
      <c r="AD24" s="20"/>
      <c r="AE24" s="20"/>
      <c r="AF24" s="20"/>
      <c r="AG24" s="20"/>
      <c r="AH24" s="20"/>
      <c r="AI24" s="20"/>
      <c r="AJ24" s="20"/>
      <c r="AK24" s="20"/>
      <c r="AL24" s="20"/>
      <c r="AM24" s="20"/>
      <c r="AN24" s="20"/>
      <c r="AO24" s="20"/>
      <c r="AP24" s="20"/>
      <c r="AQ24" s="20"/>
      <c r="AR24" s="20"/>
      <c r="AS24" s="20"/>
    </row>
    <row r="25" spans="1:45" ht="18" x14ac:dyDescent="0.35">
      <c r="A25" s="20"/>
      <c r="B25" s="20"/>
      <c r="C25" s="20"/>
      <c r="D25" s="20"/>
      <c r="E25" s="20"/>
      <c r="F25" s="20"/>
      <c r="G25" s="20"/>
      <c r="H25" s="20"/>
      <c r="I25" s="20"/>
      <c r="J25" s="20"/>
      <c r="K25" s="20"/>
      <c r="L25" s="20"/>
      <c r="M25" s="20"/>
      <c r="N25" s="20"/>
      <c r="O25" s="20"/>
      <c r="P25" s="20"/>
      <c r="Q25" s="20"/>
      <c r="R25" s="20"/>
      <c r="S25" s="41" t="str">
        <v>C0004</v>
      </c>
      <c r="T25" s="39">
        <v>1991</v>
      </c>
      <c r="U25" s="39">
        <v>1886</v>
      </c>
      <c r="V25" s="39">
        <v>1206</v>
      </c>
      <c r="W25" s="39">
        <v>884</v>
      </c>
      <c r="X25" s="39">
        <v>1722</v>
      </c>
      <c r="Y25" s="40">
        <v>7689</v>
      </c>
      <c r="Z25" s="20"/>
      <c r="AA25" s="20"/>
      <c r="AB25" s="20"/>
      <c r="AC25" s="20"/>
      <c r="AD25" s="20"/>
      <c r="AE25" s="20"/>
      <c r="AF25" s="20"/>
      <c r="AG25" s="20"/>
      <c r="AH25" s="20"/>
      <c r="AI25" s="20"/>
      <c r="AJ25" s="20"/>
      <c r="AK25" s="20"/>
      <c r="AL25" s="20"/>
      <c r="AM25" s="20"/>
      <c r="AN25" s="20"/>
      <c r="AO25" s="20"/>
      <c r="AP25" s="20"/>
      <c r="AQ25" s="20"/>
      <c r="AR25" s="20"/>
      <c r="AS25" s="20"/>
    </row>
    <row r="26" spans="1:45" ht="18" x14ac:dyDescent="0.35">
      <c r="A26" s="20"/>
      <c r="B26" s="20"/>
      <c r="C26" s="20"/>
      <c r="D26" s="20"/>
      <c r="E26" s="20"/>
      <c r="F26" s="20"/>
      <c r="G26" s="20"/>
      <c r="H26" s="20"/>
      <c r="I26" s="20"/>
      <c r="J26" s="20"/>
      <c r="K26" s="20"/>
      <c r="L26" s="20"/>
      <c r="M26" s="20"/>
      <c r="N26" s="20"/>
      <c r="O26" s="20"/>
      <c r="P26" s="20"/>
      <c r="Q26" s="20"/>
      <c r="R26" s="20"/>
      <c r="S26" s="42" t="str">
        <v>C0011</v>
      </c>
      <c r="T26" s="43">
        <v>1163</v>
      </c>
      <c r="U26" s="43">
        <v>1180</v>
      </c>
      <c r="V26" s="43">
        <v>1616</v>
      </c>
      <c r="W26" s="43">
        <v>1043</v>
      </c>
      <c r="X26" s="43">
        <v>1747</v>
      </c>
      <c r="Y26" s="44">
        <v>6749</v>
      </c>
      <c r="Z26" s="20"/>
      <c r="AA26" s="20"/>
      <c r="AB26" s="20"/>
      <c r="AC26" s="20"/>
      <c r="AD26" s="20"/>
      <c r="AE26" s="20"/>
      <c r="AF26" s="20"/>
      <c r="AG26" s="20"/>
      <c r="AH26" s="20"/>
      <c r="AI26" s="20"/>
      <c r="AJ26" s="20"/>
      <c r="AK26" s="20"/>
      <c r="AL26" s="20"/>
      <c r="AM26" s="20"/>
      <c r="AN26" s="20"/>
      <c r="AO26" s="20"/>
      <c r="AP26" s="20"/>
      <c r="AQ26" s="20"/>
      <c r="AR26" s="20"/>
      <c r="AS26" s="20"/>
    </row>
    <row r="27" spans="1:45" ht="18" x14ac:dyDescent="0.35">
      <c r="A27" s="20"/>
      <c r="B27" s="20"/>
      <c r="C27" s="20"/>
      <c r="D27" s="20"/>
      <c r="E27" s="20"/>
      <c r="F27" s="20"/>
      <c r="G27" s="20"/>
      <c r="H27" s="20"/>
      <c r="I27" s="20"/>
      <c r="J27" s="20"/>
      <c r="K27" s="20"/>
      <c r="L27" s="20"/>
      <c r="M27" s="20"/>
      <c r="N27" s="20"/>
      <c r="O27" s="20"/>
      <c r="P27" s="20"/>
      <c r="Q27" s="20"/>
      <c r="R27" s="20"/>
      <c r="S27" s="42" t="str">
        <v>C0012</v>
      </c>
      <c r="T27" s="43">
        <v>1438</v>
      </c>
      <c r="U27" s="43">
        <v>1616</v>
      </c>
      <c r="V27" s="43">
        <v>866</v>
      </c>
      <c r="W27" s="43">
        <v>829</v>
      </c>
      <c r="X27" s="43">
        <v>2070</v>
      </c>
      <c r="Y27" s="44">
        <v>6819</v>
      </c>
      <c r="Z27" s="20"/>
      <c r="AA27" s="20"/>
      <c r="AB27" s="20"/>
      <c r="AC27" s="20"/>
      <c r="AD27" s="20"/>
      <c r="AE27" s="20"/>
      <c r="AF27" s="20"/>
      <c r="AG27" s="20"/>
      <c r="AH27" s="20"/>
      <c r="AI27" s="20"/>
      <c r="AJ27" s="20"/>
      <c r="AK27" s="20"/>
      <c r="AL27" s="20"/>
      <c r="AM27" s="20"/>
      <c r="AN27" s="20"/>
      <c r="AO27" s="20"/>
      <c r="AP27" s="20"/>
      <c r="AQ27" s="20"/>
      <c r="AR27" s="20"/>
      <c r="AS27" s="20"/>
    </row>
    <row r="28" spans="1:45" ht="18" x14ac:dyDescent="0.35">
      <c r="A28" s="20"/>
      <c r="B28" s="20"/>
      <c r="C28" s="20"/>
      <c r="D28" s="20"/>
      <c r="E28" s="20"/>
      <c r="F28" s="20"/>
      <c r="G28" s="20"/>
      <c r="H28" s="20"/>
      <c r="I28" s="20"/>
      <c r="J28" s="20"/>
      <c r="K28" s="20"/>
      <c r="L28" s="20"/>
      <c r="M28" s="20"/>
      <c r="N28" s="20"/>
      <c r="O28" s="20"/>
      <c r="P28" s="20"/>
      <c r="Q28" s="20"/>
      <c r="R28" s="20"/>
      <c r="S28" s="45" t="str">
        <v>Cleveland</v>
      </c>
      <c r="T28" s="43" t="str">
        <v/>
      </c>
      <c r="U28" s="43" t="str">
        <v/>
      </c>
      <c r="V28" s="43" t="str">
        <v/>
      </c>
      <c r="W28" s="43" t="str">
        <v/>
      </c>
      <c r="X28" s="43" t="str">
        <v/>
      </c>
      <c r="Y28" s="44" t="str">
        <v/>
      </c>
      <c r="Z28" s="20"/>
      <c r="AA28" s="20"/>
      <c r="AB28" s="20"/>
      <c r="AC28" s="20"/>
      <c r="AD28" s="20"/>
      <c r="AE28" s="20"/>
      <c r="AF28" s="20"/>
      <c r="AG28" s="20"/>
      <c r="AH28" s="20"/>
      <c r="AI28" s="20"/>
      <c r="AJ28" s="20"/>
      <c r="AK28" s="20"/>
      <c r="AL28" s="20"/>
      <c r="AM28" s="20"/>
      <c r="AN28" s="20"/>
      <c r="AO28" s="20"/>
      <c r="AP28" s="20"/>
      <c r="AQ28" s="20"/>
      <c r="AR28" s="20"/>
      <c r="AS28" s="20"/>
    </row>
    <row r="29" spans="1:45" ht="18" x14ac:dyDescent="0.35">
      <c r="A29" s="20"/>
      <c r="B29" s="20"/>
      <c r="C29" s="20"/>
      <c r="D29" s="20"/>
      <c r="E29" s="20"/>
      <c r="F29" s="20"/>
      <c r="G29" s="20"/>
      <c r="H29" s="20"/>
      <c r="I29" s="20"/>
      <c r="J29" s="20"/>
      <c r="K29" s="20"/>
      <c r="L29" s="20"/>
      <c r="M29" s="20"/>
      <c r="N29" s="20"/>
      <c r="O29" s="51" t="e" vm="1">
        <f>Pivots!F82</f>
        <v>#VALUE!</v>
      </c>
      <c r="P29" s="51"/>
      <c r="Q29" s="50"/>
      <c r="R29" s="52"/>
      <c r="S29" s="42" t="str">
        <v>C0002</v>
      </c>
      <c r="T29" s="43">
        <v>1233</v>
      </c>
      <c r="U29" s="43">
        <v>223</v>
      </c>
      <c r="V29" s="43">
        <v>1680</v>
      </c>
      <c r="W29" s="43">
        <v>990</v>
      </c>
      <c r="X29" s="43">
        <v>1508</v>
      </c>
      <c r="Y29" s="44">
        <v>5634</v>
      </c>
      <c r="Z29" s="20"/>
      <c r="AA29" s="20"/>
      <c r="AB29" s="20"/>
      <c r="AC29" s="20"/>
      <c r="AD29" s="20"/>
      <c r="AE29" s="20"/>
      <c r="AF29" s="20"/>
      <c r="AG29" s="20"/>
      <c r="AH29" s="20"/>
      <c r="AI29" s="20"/>
      <c r="AJ29" s="20"/>
      <c r="AK29" s="20"/>
      <c r="AL29" s="20"/>
      <c r="AM29" s="20"/>
      <c r="AN29" s="20"/>
      <c r="AO29" s="20"/>
      <c r="AP29" s="20"/>
      <c r="AQ29" s="20"/>
      <c r="AR29" s="20"/>
      <c r="AS29" s="20"/>
    </row>
    <row r="30" spans="1:45" ht="18" x14ac:dyDescent="0.35">
      <c r="A30" s="20"/>
      <c r="B30" s="20"/>
      <c r="C30" s="20"/>
      <c r="D30" s="20"/>
      <c r="E30" s="20"/>
      <c r="F30" s="20"/>
      <c r="G30" s="20"/>
      <c r="H30" s="20"/>
      <c r="I30" s="20"/>
      <c r="J30" s="20"/>
      <c r="K30" s="20"/>
      <c r="L30" s="20"/>
      <c r="M30" s="20"/>
      <c r="N30" s="20"/>
      <c r="O30" s="51"/>
      <c r="P30" s="51"/>
      <c r="Q30" s="50"/>
      <c r="R30" s="52"/>
      <c r="S30" s="41" t="str">
        <v>C0007</v>
      </c>
      <c r="T30" s="43">
        <v>1598</v>
      </c>
      <c r="U30" s="43">
        <v>1907</v>
      </c>
      <c r="V30" s="43">
        <v>869</v>
      </c>
      <c r="W30" s="43">
        <v>1426</v>
      </c>
      <c r="X30" s="43">
        <v>1416</v>
      </c>
      <c r="Y30" s="44">
        <v>7216</v>
      </c>
      <c r="Z30" s="20"/>
      <c r="AA30" s="20"/>
      <c r="AB30" s="20"/>
      <c r="AC30" s="20"/>
      <c r="AD30" s="20"/>
      <c r="AE30" s="20"/>
      <c r="AF30" s="20"/>
      <c r="AG30" s="20"/>
      <c r="AH30" s="20"/>
      <c r="AI30" s="20"/>
      <c r="AJ30" s="20"/>
      <c r="AK30" s="20"/>
      <c r="AL30" s="20"/>
      <c r="AM30" s="20"/>
      <c r="AN30" s="20"/>
      <c r="AO30" s="20"/>
      <c r="AP30" s="20"/>
      <c r="AQ30" s="20"/>
      <c r="AR30" s="20"/>
      <c r="AS30" s="20"/>
    </row>
    <row r="31" spans="1:45" ht="18" x14ac:dyDescent="0.35">
      <c r="A31" s="20"/>
      <c r="B31" s="20"/>
      <c r="C31" s="20"/>
      <c r="D31" s="20"/>
      <c r="E31" s="20"/>
      <c r="F31" s="20"/>
      <c r="G31" s="20"/>
      <c r="H31" s="20"/>
      <c r="I31" s="20"/>
      <c r="J31" s="20"/>
      <c r="K31" s="20"/>
      <c r="L31" s="20"/>
      <c r="M31" s="20"/>
      <c r="N31" s="20"/>
      <c r="O31" s="51"/>
      <c r="P31" s="51"/>
      <c r="Q31" s="50"/>
      <c r="R31" s="52"/>
      <c r="S31" s="42" t="str">
        <v>C0008</v>
      </c>
      <c r="T31" s="43">
        <v>900</v>
      </c>
      <c r="U31" s="43">
        <v>1016</v>
      </c>
      <c r="V31" s="43">
        <v>960</v>
      </c>
      <c r="W31" s="43">
        <v>940</v>
      </c>
      <c r="X31" s="43">
        <v>1193</v>
      </c>
      <c r="Y31" s="44">
        <v>5009</v>
      </c>
      <c r="Z31" s="20"/>
      <c r="AA31" s="20"/>
      <c r="AB31" s="20"/>
      <c r="AC31" s="20"/>
      <c r="AD31" s="20"/>
      <c r="AE31" s="20"/>
      <c r="AF31" s="20"/>
      <c r="AG31" s="20"/>
      <c r="AH31" s="20"/>
      <c r="AI31" s="20"/>
      <c r="AJ31" s="20"/>
      <c r="AK31" s="20"/>
      <c r="AL31" s="20"/>
      <c r="AM31" s="20"/>
      <c r="AN31" s="20"/>
      <c r="AO31" s="20"/>
      <c r="AP31" s="20"/>
      <c r="AQ31" s="20"/>
      <c r="AR31" s="20"/>
      <c r="AS31" s="20"/>
    </row>
    <row r="32" spans="1:45" ht="18" x14ac:dyDescent="0.35">
      <c r="A32" s="20"/>
      <c r="B32" s="20"/>
      <c r="C32" s="20"/>
      <c r="D32" s="20"/>
      <c r="E32" s="20"/>
      <c r="F32" s="20"/>
      <c r="G32" s="20"/>
      <c r="H32" s="20"/>
      <c r="I32" s="20"/>
      <c r="J32" s="20"/>
      <c r="K32" s="20"/>
      <c r="L32" s="20"/>
      <c r="M32" s="20"/>
      <c r="N32" s="20"/>
      <c r="O32" s="51"/>
      <c r="P32" s="51"/>
      <c r="Q32" s="50"/>
      <c r="R32" s="52"/>
      <c r="S32" s="42" t="str">
        <v>C0010</v>
      </c>
      <c r="T32" s="43">
        <v>900</v>
      </c>
      <c r="U32" s="43">
        <v>1470</v>
      </c>
      <c r="V32" s="43">
        <v>1617</v>
      </c>
      <c r="W32" s="43">
        <v>1314</v>
      </c>
      <c r="X32" s="43">
        <v>941</v>
      </c>
      <c r="Y32" s="44">
        <v>6242</v>
      </c>
      <c r="Z32" s="20"/>
      <c r="AA32" s="20"/>
      <c r="AB32" s="20"/>
      <c r="AC32" s="20"/>
      <c r="AD32" s="20"/>
      <c r="AE32" s="20"/>
      <c r="AF32" s="20"/>
      <c r="AG32" s="20"/>
      <c r="AH32" s="20"/>
      <c r="AI32" s="20"/>
      <c r="AJ32" s="20"/>
      <c r="AK32" s="20"/>
      <c r="AL32" s="20"/>
      <c r="AM32" s="20"/>
      <c r="AN32" s="20"/>
      <c r="AO32" s="20"/>
      <c r="AP32" s="20"/>
      <c r="AQ32" s="20"/>
      <c r="AR32" s="20"/>
      <c r="AS32" s="20"/>
    </row>
    <row r="33" spans="1:45" ht="18" x14ac:dyDescent="0.35">
      <c r="A33" s="20"/>
      <c r="B33" s="20"/>
      <c r="C33" s="20"/>
      <c r="D33" s="20"/>
      <c r="E33" s="20"/>
      <c r="F33" s="20"/>
      <c r="G33" s="20"/>
      <c r="H33" s="20"/>
      <c r="I33" s="20"/>
      <c r="J33" s="20"/>
      <c r="K33" s="20"/>
      <c r="L33" s="20"/>
      <c r="M33" s="20"/>
      <c r="N33" s="20"/>
      <c r="O33" s="51"/>
      <c r="P33" s="51"/>
      <c r="Q33" s="50"/>
      <c r="R33" s="52"/>
      <c r="S33" s="42" t="str">
        <v>C0013</v>
      </c>
      <c r="T33" s="43">
        <v>1255</v>
      </c>
      <c r="U33" s="43">
        <v>516</v>
      </c>
      <c r="V33" s="43">
        <v>1874</v>
      </c>
      <c r="W33" s="43">
        <v>1863</v>
      </c>
      <c r="X33" s="43">
        <v>1722</v>
      </c>
      <c r="Y33" s="44">
        <v>7230</v>
      </c>
      <c r="Z33" s="20"/>
      <c r="AA33" s="20"/>
      <c r="AB33" s="20"/>
      <c r="AC33" s="20"/>
      <c r="AD33" s="20"/>
      <c r="AE33" s="20"/>
      <c r="AF33" s="20"/>
      <c r="AG33" s="20"/>
      <c r="AH33" s="20"/>
      <c r="AI33" s="20"/>
      <c r="AJ33" s="20"/>
      <c r="AK33" s="20"/>
      <c r="AL33" s="20"/>
      <c r="AM33" s="20"/>
      <c r="AN33" s="20"/>
      <c r="AO33" s="20"/>
      <c r="AP33" s="20"/>
      <c r="AQ33" s="20"/>
      <c r="AR33" s="20"/>
      <c r="AS33" s="20"/>
    </row>
    <row r="34" spans="1:45" ht="18" x14ac:dyDescent="0.35">
      <c r="A34" s="20"/>
      <c r="B34" s="20"/>
      <c r="C34" s="20"/>
      <c r="D34" s="20"/>
      <c r="E34" s="20"/>
      <c r="F34" s="20"/>
      <c r="G34" s="20"/>
      <c r="H34" s="20"/>
      <c r="I34" s="20"/>
      <c r="J34" s="20"/>
      <c r="K34" s="20"/>
      <c r="L34" s="20"/>
      <c r="M34" s="20"/>
      <c r="N34" s="20"/>
      <c r="O34" s="50"/>
      <c r="P34" s="50"/>
      <c r="Q34" s="50"/>
      <c r="R34" s="52"/>
      <c r="S34" s="42" t="str">
        <v>C0015</v>
      </c>
      <c r="T34" s="43">
        <v>1138</v>
      </c>
      <c r="U34" s="43">
        <v>1898</v>
      </c>
      <c r="V34" s="43">
        <v>1482</v>
      </c>
      <c r="W34" s="43">
        <v>846</v>
      </c>
      <c r="X34" s="43">
        <v>1154</v>
      </c>
      <c r="Y34" s="44">
        <v>6518</v>
      </c>
      <c r="Z34" s="20"/>
      <c r="AA34" s="20"/>
      <c r="AB34" s="20"/>
      <c r="AC34" s="20"/>
      <c r="AD34" s="20"/>
      <c r="AE34" s="20"/>
      <c r="AF34" s="20"/>
      <c r="AG34" s="20"/>
      <c r="AH34" s="20"/>
      <c r="AI34" s="20"/>
      <c r="AJ34" s="20"/>
      <c r="AK34" s="20"/>
      <c r="AL34" s="20"/>
      <c r="AM34" s="20"/>
      <c r="AN34" s="20"/>
      <c r="AO34" s="20"/>
      <c r="AP34" s="20"/>
      <c r="AQ34" s="20"/>
      <c r="AR34" s="20"/>
      <c r="AS34" s="20"/>
    </row>
    <row r="35" spans="1:45" ht="18" x14ac:dyDescent="0.35">
      <c r="A35" s="20"/>
      <c r="B35" s="20"/>
      <c r="C35" s="20"/>
      <c r="D35" s="20"/>
      <c r="E35" s="20"/>
      <c r="F35" s="20"/>
      <c r="G35" s="20"/>
      <c r="H35" s="20"/>
      <c r="I35" s="20"/>
      <c r="J35" s="20"/>
      <c r="K35" s="20"/>
      <c r="L35" s="20"/>
      <c r="M35" s="20"/>
      <c r="N35" s="20"/>
      <c r="O35" s="53" t="str">
        <f>Pivots!F80</f>
        <v>% of calls:20%</v>
      </c>
      <c r="P35" s="53"/>
      <c r="Q35" s="50"/>
      <c r="R35" s="52"/>
      <c r="S35" s="45" t="str">
        <v>Columbus</v>
      </c>
      <c r="T35" s="43" t="str">
        <v/>
      </c>
      <c r="U35" s="43" t="str">
        <v/>
      </c>
      <c r="V35" s="43" t="str">
        <v/>
      </c>
      <c r="W35" s="43" t="str">
        <v/>
      </c>
      <c r="X35" s="43" t="str">
        <v/>
      </c>
      <c r="Y35" s="44" t="str">
        <v/>
      </c>
      <c r="Z35" s="20"/>
      <c r="AA35" s="20"/>
      <c r="AB35" s="20"/>
      <c r="AC35" s="20"/>
      <c r="AD35" s="20"/>
      <c r="AE35" s="20"/>
      <c r="AF35" s="20"/>
      <c r="AG35" s="20"/>
      <c r="AH35" s="20"/>
      <c r="AI35" s="20"/>
      <c r="AJ35" s="20"/>
      <c r="AK35" s="20"/>
    </row>
    <row r="36" spans="1:45" ht="18" x14ac:dyDescent="0.35">
      <c r="A36" s="20"/>
      <c r="B36" s="20"/>
      <c r="C36" s="20"/>
      <c r="D36" s="20"/>
      <c r="E36" s="20"/>
      <c r="F36" s="20"/>
      <c r="G36" s="20"/>
      <c r="H36" s="20"/>
      <c r="I36" s="20"/>
      <c r="J36" s="20"/>
      <c r="K36" s="20"/>
      <c r="L36" s="20"/>
      <c r="M36" s="20"/>
      <c r="N36" s="20"/>
      <c r="O36" s="53" t="str">
        <f>Pivots!F81</f>
        <v>Call rank:3</v>
      </c>
      <c r="P36" s="53"/>
      <c r="Q36" s="50"/>
      <c r="R36" s="52"/>
      <c r="S36" s="42" t="str">
        <v>C0001</v>
      </c>
      <c r="T36" s="43">
        <v>1655</v>
      </c>
      <c r="U36" s="43">
        <v>805</v>
      </c>
      <c r="V36" s="43">
        <v>2263</v>
      </c>
      <c r="W36" s="43">
        <v>987</v>
      </c>
      <c r="X36" s="43">
        <v>1075</v>
      </c>
      <c r="Y36" s="44">
        <v>6785</v>
      </c>
      <c r="Z36" s="20"/>
      <c r="AA36" s="20"/>
      <c r="AB36" s="20"/>
      <c r="AC36" s="20"/>
      <c r="AD36" s="20"/>
      <c r="AE36" s="20"/>
      <c r="AF36" s="20"/>
      <c r="AG36" s="20"/>
      <c r="AH36" s="20"/>
      <c r="AI36" s="20"/>
      <c r="AJ36" s="20"/>
      <c r="AK36" s="20"/>
    </row>
    <row r="37" spans="1:45" ht="18" x14ac:dyDescent="0.35">
      <c r="A37" s="20"/>
      <c r="B37" s="20"/>
      <c r="C37" s="20"/>
      <c r="D37" s="20"/>
      <c r="E37" s="20"/>
      <c r="F37" s="20"/>
      <c r="G37" s="20"/>
      <c r="H37" s="20"/>
      <c r="I37" s="20"/>
      <c r="J37" s="20"/>
      <c r="K37" s="20"/>
      <c r="L37" s="20"/>
      <c r="M37" s="20"/>
      <c r="N37" s="20"/>
      <c r="O37" s="53" t="str">
        <f>Pivots!G81</f>
        <v>Amount Rank:3</v>
      </c>
      <c r="P37" s="53"/>
      <c r="Q37" s="50"/>
      <c r="R37" s="52"/>
      <c r="S37" s="41" t="str">
        <v>C0005</v>
      </c>
      <c r="T37" s="43">
        <v>1104</v>
      </c>
      <c r="U37" s="43">
        <v>2280</v>
      </c>
      <c r="V37" s="43">
        <v>1445</v>
      </c>
      <c r="W37" s="43">
        <v>1722</v>
      </c>
      <c r="X37" s="43">
        <v>1196</v>
      </c>
      <c r="Y37" s="44">
        <v>7747</v>
      </c>
      <c r="Z37" s="20"/>
      <c r="AA37" s="20"/>
      <c r="AB37" s="20"/>
      <c r="AC37" s="20"/>
      <c r="AD37" s="20"/>
      <c r="AE37" s="20"/>
      <c r="AF37" s="20"/>
      <c r="AG37" s="20"/>
      <c r="AH37" s="20"/>
      <c r="AI37" s="20"/>
      <c r="AJ37" s="20"/>
      <c r="AK37" s="20"/>
    </row>
    <row r="38" spans="1:45" ht="18" x14ac:dyDescent="0.35">
      <c r="A38" s="20"/>
      <c r="B38" s="20"/>
      <c r="C38" s="20"/>
      <c r="D38" s="20"/>
      <c r="E38" s="20"/>
      <c r="F38" s="20"/>
      <c r="G38" s="20"/>
      <c r="H38" s="20"/>
      <c r="I38" s="20"/>
      <c r="J38" s="20"/>
      <c r="K38" s="20"/>
      <c r="L38" s="20"/>
      <c r="M38" s="20"/>
      <c r="N38" s="20"/>
      <c r="O38" s="50"/>
      <c r="P38" s="50"/>
      <c r="Q38" s="50"/>
      <c r="R38" s="52"/>
      <c r="S38" s="42" t="str">
        <v>C0006</v>
      </c>
      <c r="T38" s="43">
        <v>372</v>
      </c>
      <c r="U38" s="43">
        <v>1818</v>
      </c>
      <c r="V38" s="43">
        <v>1346</v>
      </c>
      <c r="W38" s="43">
        <v>1156</v>
      </c>
      <c r="X38" s="43">
        <v>1484</v>
      </c>
      <c r="Y38" s="44">
        <v>6176</v>
      </c>
      <c r="Z38" s="20"/>
      <c r="AA38" s="20"/>
      <c r="AB38" s="20"/>
      <c r="AC38" s="20"/>
      <c r="AD38" s="20"/>
      <c r="AE38" s="20"/>
      <c r="AF38" s="20"/>
      <c r="AG38" s="20"/>
      <c r="AH38" s="20"/>
      <c r="AI38" s="20"/>
      <c r="AJ38" s="20"/>
      <c r="AK38" s="20"/>
    </row>
    <row r="39" spans="1:45" ht="18" x14ac:dyDescent="0.35">
      <c r="A39" s="20"/>
      <c r="B39" s="20"/>
      <c r="C39" s="20"/>
      <c r="D39" s="20"/>
      <c r="E39" s="20"/>
      <c r="F39" s="20"/>
      <c r="G39" s="20"/>
      <c r="H39" s="20"/>
      <c r="I39" s="20"/>
      <c r="J39" s="20"/>
      <c r="K39" s="20"/>
      <c r="L39" s="20"/>
      <c r="M39" s="20"/>
      <c r="N39" s="20"/>
      <c r="O39" s="20"/>
      <c r="P39" s="20"/>
      <c r="Q39" s="20"/>
      <c r="R39" s="20"/>
      <c r="S39" s="42" t="str">
        <v>C0009</v>
      </c>
      <c r="T39" s="43">
        <v>1415</v>
      </c>
      <c r="U39" s="43">
        <v>1271</v>
      </c>
      <c r="V39" s="43">
        <v>1214</v>
      </c>
      <c r="W39" s="43">
        <v>1135</v>
      </c>
      <c r="X39" s="43">
        <v>1566</v>
      </c>
      <c r="Y39" s="44">
        <v>6601</v>
      </c>
      <c r="Z39" s="20"/>
      <c r="AA39" s="20"/>
      <c r="AB39" s="20"/>
      <c r="AC39" s="20"/>
      <c r="AD39" s="20"/>
      <c r="AE39" s="20"/>
      <c r="AF39" s="20"/>
      <c r="AG39" s="20"/>
      <c r="AH39" s="20"/>
      <c r="AI39" s="20"/>
      <c r="AJ39" s="20"/>
      <c r="AK39" s="20"/>
    </row>
    <row r="40" spans="1:45" ht="18" x14ac:dyDescent="0.35">
      <c r="A40" s="20"/>
      <c r="B40" s="20"/>
      <c r="C40" s="20"/>
      <c r="D40" s="20"/>
      <c r="E40" s="20"/>
      <c r="F40" s="20"/>
      <c r="G40" s="20"/>
      <c r="H40" s="20"/>
      <c r="I40" s="20"/>
      <c r="J40" s="20"/>
      <c r="K40" s="20"/>
      <c r="L40" s="20"/>
      <c r="M40" s="20"/>
      <c r="N40" s="20"/>
      <c r="O40" s="20"/>
      <c r="P40" s="20"/>
      <c r="Q40" s="20"/>
      <c r="R40" s="20"/>
      <c r="S40" s="46" t="str">
        <v>C0014</v>
      </c>
      <c r="T40" s="47">
        <v>1362</v>
      </c>
      <c r="U40" s="47">
        <v>1363</v>
      </c>
      <c r="V40" s="47">
        <v>1152</v>
      </c>
      <c r="W40" s="47">
        <v>777</v>
      </c>
      <c r="X40" s="47">
        <v>750</v>
      </c>
      <c r="Y40" s="48">
        <v>5404</v>
      </c>
      <c r="Z40" s="20"/>
      <c r="AA40" s="20"/>
      <c r="AB40" s="20"/>
      <c r="AC40" s="20"/>
      <c r="AD40" s="20"/>
      <c r="AE40" s="20"/>
      <c r="AF40" s="20"/>
      <c r="AG40" s="20"/>
      <c r="AH40" s="20"/>
      <c r="AI40" s="20"/>
      <c r="AJ40" s="20"/>
      <c r="AK40" s="20"/>
    </row>
    <row r="41" spans="1:45"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row>
    <row r="42" spans="1:45" x14ac:dyDescent="0.3">
      <c r="A42" s="20"/>
      <c r="B42" s="20"/>
      <c r="C42" s="20"/>
      <c r="D42" s="20"/>
      <c r="E42" s="20"/>
      <c r="F42" s="20"/>
      <c r="G42" s="20"/>
      <c r="H42" s="20"/>
      <c r="I42" s="20"/>
      <c r="J42" s="20"/>
      <c r="K42" s="20"/>
      <c r="L42" s="20"/>
      <c r="M42" s="20"/>
      <c r="N42" s="20"/>
      <c r="O42" s="20"/>
      <c r="P42" s="20"/>
      <c r="Q42" s="20"/>
      <c r="R42" s="20"/>
      <c r="S42" s="33"/>
      <c r="T42" s="34"/>
      <c r="U42" s="34"/>
      <c r="V42" s="34"/>
      <c r="W42" s="34"/>
      <c r="X42" s="34"/>
      <c r="Y42" s="34"/>
      <c r="Z42" s="20"/>
      <c r="AA42" s="20"/>
      <c r="AB42" s="20"/>
      <c r="AC42" s="20"/>
      <c r="AD42" s="20"/>
      <c r="AE42" s="20"/>
      <c r="AF42" s="20"/>
      <c r="AG42" s="20"/>
      <c r="AH42" s="20"/>
      <c r="AI42" s="20"/>
      <c r="AJ42" s="20"/>
      <c r="AK42" s="20"/>
    </row>
    <row r="43" spans="1:45" x14ac:dyDescent="0.3">
      <c r="A43" s="20"/>
      <c r="B43" s="20"/>
      <c r="C43" s="20"/>
      <c r="D43" s="20"/>
      <c r="E43" s="20"/>
      <c r="F43" s="20"/>
      <c r="G43" s="20"/>
      <c r="H43" s="20"/>
      <c r="I43" s="20"/>
      <c r="J43" s="20"/>
      <c r="K43" s="20"/>
      <c r="L43" s="20"/>
      <c r="M43" s="20"/>
      <c r="N43" s="20"/>
      <c r="O43" s="20"/>
      <c r="P43" s="20"/>
      <c r="Q43" s="20"/>
      <c r="R43" s="20"/>
      <c r="S43" s="33"/>
      <c r="T43" s="34"/>
      <c r="U43" s="34"/>
      <c r="V43" s="34"/>
      <c r="W43" s="34"/>
      <c r="X43" s="34"/>
      <c r="Y43" s="34"/>
      <c r="Z43" s="20"/>
      <c r="AA43" s="20"/>
      <c r="AB43" s="20"/>
      <c r="AC43" s="20"/>
      <c r="AD43" s="20"/>
      <c r="AE43" s="20"/>
      <c r="AF43" s="20"/>
      <c r="AG43" s="20"/>
      <c r="AH43" s="20"/>
      <c r="AI43" s="20"/>
      <c r="AJ43" s="20"/>
      <c r="AK43" s="20"/>
    </row>
    <row r="44" spans="1:45"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row>
    <row r="45" spans="1:45"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row>
    <row r="46" spans="1:45"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row>
    <row r="47" spans="1:45"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row>
    <row r="48" spans="1:45"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row>
    <row r="49" spans="1:37"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row>
    <row r="50" spans="1:37"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row>
    <row r="51" spans="1:37"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row>
    <row r="52" spans="1:37"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row>
  </sheetData>
  <mergeCells count="4">
    <mergeCell ref="O35:P35"/>
    <mergeCell ref="O36:P36"/>
    <mergeCell ref="O37:P37"/>
    <mergeCell ref="O29:P33"/>
  </mergeCells>
  <conditionalFormatting sqref="T42:X43 T26:X40">
    <cfRule type="dataBar" priority="5">
      <dataBar>
        <cfvo type="num" val="0"/>
        <cfvo type="formula" val="MAX($T$26:$X$43)*2"/>
        <color theme="1" tint="0.249977111117893"/>
      </dataBar>
      <extLst>
        <ext xmlns:x14="http://schemas.microsoft.com/office/spreadsheetml/2009/9/main" uri="{B025F937-C7B1-47D3-B67F-A62EFF666E3E}">
          <x14:id>{5CCB8234-6D9F-427F-B1A3-6F8C2703E2A1}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CCB8234-6D9F-427F-B1A3-6F8C2703E2A1}">
            <x14:dataBar minLength="0" maxLength="100" gradient="0">
              <x14:cfvo type="num">
                <xm:f>0</xm:f>
              </x14:cfvo>
              <x14:cfvo type="formula">
                <xm:f>MAX($T$26:$X$43)*2</xm:f>
              </x14:cfvo>
              <x14:negativeFillColor rgb="FFFF0000"/>
              <x14:axisColor rgb="FF000000"/>
            </x14:dataBar>
          </x14:cfRule>
          <xm:sqref>T42:X43 T26:X40</xm:sqref>
        </x14:conditionalFormatting>
        <x14:conditionalFormatting xmlns:xm="http://schemas.microsoft.com/office/excel/2006/main">
          <x14:cfRule type="expression" priority="8" id="{3B8DD12E-EB7F-4CAA-9AF6-805CF3835C83}">
            <xm:f>T$22+Pivots!$A$79</xm:f>
            <x14:dxf>
              <fill>
                <patternFill>
                  <bgColor theme="8" tint="0.39994506668294322"/>
                </patternFill>
              </fill>
              <border>
                <left style="thin">
                  <color auto="1"/>
                </left>
                <right style="thin">
                  <color auto="1"/>
                </right>
                <vertical/>
                <horizontal/>
              </border>
            </x14:dxf>
          </x14:cfRule>
          <xm:sqref>T22:X40</xm:sqref>
        </x14:conditionalFormatting>
      </x14:conditionalFormattings>
    </ex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3" sqref="F3"/>
    </sheetView>
  </sheetViews>
  <sheetFormatPr defaultRowHeight="14.4" x14ac:dyDescent="0.3"/>
  <cols>
    <col min="5" max="5" width="11" customWidth="1"/>
    <col min="6" max="6" width="10" customWidth="1"/>
  </cols>
  <sheetData>
    <row r="2" spans="5:6" x14ac:dyDescent="0.3">
      <c r="E2" t="s">
        <v>1039</v>
      </c>
      <c r="F2" t="s">
        <v>1040</v>
      </c>
    </row>
    <row r="3" spans="5:6" ht="25.5" customHeight="1" x14ac:dyDescent="0.3">
      <c r="E3" t="s">
        <v>11</v>
      </c>
      <c r="F3" t="e" vm="2">
        <v>#VALUE!</v>
      </c>
    </row>
    <row r="4" spans="5:6" ht="25.5" customHeight="1" x14ac:dyDescent="0.3">
      <c r="E4" t="s">
        <v>9</v>
      </c>
      <c r="F4" t="e" vm="3">
        <v>#VALUE!</v>
      </c>
    </row>
    <row r="5" spans="5:6" ht="25.5" customHeight="1" x14ac:dyDescent="0.3">
      <c r="E5" t="s">
        <v>6</v>
      </c>
      <c r="F5" t="e" vm="4">
        <v>#VALUE!</v>
      </c>
    </row>
    <row r="6" spans="5:6" ht="25.5" customHeight="1" x14ac:dyDescent="0.3">
      <c r="E6" t="s">
        <v>13</v>
      </c>
      <c r="F6" t="e" vm="5">
        <v>#VALUE!</v>
      </c>
    </row>
    <row r="7" spans="5:6" ht="25.5" customHeight="1" x14ac:dyDescent="0.3">
      <c r="E7" t="s">
        <v>10</v>
      </c>
      <c r="F7"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Sheet3</vt:lpstr>
      <vt:lpstr>Sheet4</vt:lpstr>
      <vt:lpstr>Sheet2</vt:lpstr>
      <vt:lpstr>Pivots</vt:lpstr>
      <vt:lpstr>Data</vt:lpstr>
      <vt:lpstr>Sheet1</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Pranav R</cp:lastModifiedBy>
  <dcterms:created xsi:type="dcterms:W3CDTF">2021-03-14T20:21:32Z</dcterms:created>
  <dcterms:modified xsi:type="dcterms:W3CDTF">2025-08-19T18:59:08Z</dcterms:modified>
</cp:coreProperties>
</file>