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-1290" yWindow="315" windowWidth="15480" windowHeight="11640"/>
  </bookViews>
  <sheets>
    <sheet name="Intro" sheetId="4" r:id="rId1"/>
    <sheet name="Calendar" sheetId="5" r:id="rId2"/>
  </sheets>
  <definedNames>
    <definedName name="DATA_01" hidden="1">Calendar!#REF!</definedName>
    <definedName name="Intro" hidden="1">Intro!$A$1</definedName>
    <definedName name="IntroPrintArea" hidden="1">Intro!$E$5:$L$13</definedName>
    <definedName name="_xlnm.Print_Area" localSheetId="1">Calendar!$AG$5:$BD$42</definedName>
    <definedName name="Template" hidden="1">Calendar!$A$1</definedName>
    <definedName name="TemplatePrintArea">Calendar!$AH$5:$BD$42</definedName>
  </definedNames>
  <calcPr calcId="145621"/>
</workbook>
</file>

<file path=xl/calcChain.xml><?xml version="1.0" encoding="utf-8"?>
<calcChain xmlns="http://schemas.openxmlformats.org/spreadsheetml/2006/main">
  <c r="CA214" i="5" l="1"/>
  <c r="CF200" i="5" s="1"/>
  <c r="CF201" i="5" s="1"/>
  <c r="CA201" i="5"/>
  <c r="BQ201" i="5"/>
  <c r="AG14" i="5"/>
  <c r="AG11" i="5"/>
  <c r="AG12" i="5" s="1"/>
  <c r="AG13" i="5" s="1"/>
  <c r="AR32" i="5"/>
  <c r="AR41" i="5"/>
  <c r="BQ214" i="5"/>
  <c r="BX208" i="5" s="1"/>
  <c r="E5" i="5"/>
  <c r="AP42" i="5"/>
  <c r="AO42" i="5" s="1"/>
  <c r="AP24" i="5"/>
  <c r="AX8" i="5"/>
  <c r="AP8" i="5"/>
  <c r="AH8" i="5"/>
  <c r="AV42" i="5"/>
  <c r="AU42" i="5"/>
  <c r="AT42" i="5"/>
  <c r="AS42" i="5"/>
  <c r="AR42" i="5"/>
  <c r="AX35" i="5"/>
  <c r="AP35" i="5"/>
  <c r="AH35" i="5"/>
  <c r="AV33" i="5"/>
  <c r="AU33" i="5"/>
  <c r="AT33" i="5"/>
  <c r="AS33" i="5"/>
  <c r="AR33" i="5"/>
  <c r="AQ33" i="5"/>
  <c r="AP33" i="5"/>
  <c r="AX26" i="5"/>
  <c r="AP26" i="5"/>
  <c r="AH26" i="5"/>
  <c r="AV24" i="5"/>
  <c r="AU24" i="5"/>
  <c r="AT24" i="5"/>
  <c r="AS24" i="5"/>
  <c r="AR24" i="5"/>
  <c r="AQ24" i="5"/>
  <c r="AX17" i="5"/>
  <c r="AP17" i="5"/>
  <c r="AH17" i="5"/>
  <c r="H12" i="4"/>
  <c r="AH5" i="5"/>
  <c r="BV200" i="5" l="1"/>
  <c r="BW200" i="5" s="1"/>
  <c r="CG200" i="5"/>
  <c r="E10" i="5" s="1"/>
  <c r="F10" i="5" s="1"/>
  <c r="G10" i="5" s="1"/>
  <c r="H10" i="5" s="1"/>
  <c r="I10" i="5" s="1"/>
  <c r="J10" i="5" s="1"/>
  <c r="K10" i="5" s="1"/>
  <c r="E11" i="5" s="1"/>
  <c r="F11" i="5" s="1"/>
  <c r="G11" i="5" s="1"/>
  <c r="H11" i="5" s="1"/>
  <c r="I11" i="5" s="1"/>
  <c r="J11" i="5" s="1"/>
  <c r="K11" i="5" s="1"/>
  <c r="E12" i="5" s="1"/>
  <c r="F12" i="5" s="1"/>
  <c r="G12" i="5" s="1"/>
  <c r="H12" i="5" s="1"/>
  <c r="I12" i="5" s="1"/>
  <c r="J12" i="5" s="1"/>
  <c r="K12" i="5" s="1"/>
  <c r="E13" i="5" s="1"/>
  <c r="F13" i="5" s="1"/>
  <c r="G13" i="5" s="1"/>
  <c r="H13" i="5" s="1"/>
  <c r="I13" i="5" s="1"/>
  <c r="J13" i="5" s="1"/>
  <c r="K13" i="5" s="1"/>
  <c r="E14" i="5" s="1"/>
  <c r="BX214" i="5"/>
  <c r="CF202" i="5"/>
  <c r="CG201" i="5"/>
  <c r="BV211" i="5" l="1"/>
  <c r="BV201" i="5"/>
  <c r="F14" i="5"/>
  <c r="G14" i="5" s="1"/>
  <c r="H14" i="5" s="1"/>
  <c r="I14" i="5" s="1"/>
  <c r="J14" i="5" s="1"/>
  <c r="K14" i="5" s="1"/>
  <c r="E15" i="5" s="1"/>
  <c r="CG202" i="5"/>
  <c r="CF203" i="5"/>
  <c r="M10" i="5"/>
  <c r="N10" i="5" s="1"/>
  <c r="O10" i="5" s="1"/>
  <c r="P10" i="5" s="1"/>
  <c r="Q10" i="5" s="1"/>
  <c r="R10" i="5" s="1"/>
  <c r="S10" i="5" s="1"/>
  <c r="M11" i="5" s="1"/>
  <c r="N11" i="5" s="1"/>
  <c r="O11" i="5" s="1"/>
  <c r="P11" i="5" s="1"/>
  <c r="Q11" i="5" s="1"/>
  <c r="R11" i="5" s="1"/>
  <c r="S11" i="5" s="1"/>
  <c r="M12" i="5" s="1"/>
  <c r="N12" i="5" s="1"/>
  <c r="O12" i="5" s="1"/>
  <c r="P12" i="5" s="1"/>
  <c r="Q12" i="5" s="1"/>
  <c r="R12" i="5" s="1"/>
  <c r="S12" i="5" s="1"/>
  <c r="M13" i="5" s="1"/>
  <c r="N13" i="5" s="1"/>
  <c r="O13" i="5" s="1"/>
  <c r="P13" i="5" s="1"/>
  <c r="Q13" i="5" s="1"/>
  <c r="R13" i="5" s="1"/>
  <c r="S13" i="5" s="1"/>
  <c r="M14" i="5" s="1"/>
  <c r="N14" i="5" s="1"/>
  <c r="O14" i="5" s="1"/>
  <c r="P14" i="5" s="1"/>
  <c r="Q14" i="5" s="1"/>
  <c r="R14" i="5" s="1"/>
  <c r="S14" i="5" s="1"/>
  <c r="BV210" i="5" l="1"/>
  <c r="BW211" i="5"/>
  <c r="BV202" i="5"/>
  <c r="BW201" i="5"/>
  <c r="U10" i="5"/>
  <c r="V10" i="5" s="1"/>
  <c r="W10" i="5" s="1"/>
  <c r="X10" i="5" s="1"/>
  <c r="Y10" i="5" s="1"/>
  <c r="Z10" i="5" s="1"/>
  <c r="AA10" i="5" s="1"/>
  <c r="U11" i="5" s="1"/>
  <c r="V11" i="5" s="1"/>
  <c r="W11" i="5" s="1"/>
  <c r="X11" i="5" s="1"/>
  <c r="Y11" i="5" s="1"/>
  <c r="Z11" i="5" s="1"/>
  <c r="AA11" i="5" s="1"/>
  <c r="U12" i="5" s="1"/>
  <c r="V12" i="5" s="1"/>
  <c r="W12" i="5" s="1"/>
  <c r="X12" i="5" s="1"/>
  <c r="Y12" i="5" s="1"/>
  <c r="Z12" i="5" s="1"/>
  <c r="AA12" i="5" s="1"/>
  <c r="U13" i="5" s="1"/>
  <c r="V13" i="5" s="1"/>
  <c r="W13" i="5" s="1"/>
  <c r="X13" i="5" s="1"/>
  <c r="Y13" i="5" s="1"/>
  <c r="Z13" i="5" s="1"/>
  <c r="AA13" i="5" s="1"/>
  <c r="U14" i="5" s="1"/>
  <c r="CF204" i="5"/>
  <c r="CG203" i="5"/>
  <c r="F15" i="5"/>
  <c r="BV203" i="5" l="1"/>
  <c r="BW202" i="5"/>
  <c r="BW210" i="5"/>
  <c r="BV209" i="5"/>
  <c r="BW209" i="5" s="1"/>
  <c r="V14" i="5"/>
  <c r="W14" i="5" s="1"/>
  <c r="X14" i="5" s="1"/>
  <c r="Y14" i="5" s="1"/>
  <c r="Z14" i="5" s="1"/>
  <c r="AA14" i="5" s="1"/>
  <c r="U15" i="5" s="1"/>
  <c r="E19" i="5"/>
  <c r="F19" i="5" s="1"/>
  <c r="G19" i="5" s="1"/>
  <c r="H19" i="5" s="1"/>
  <c r="I19" i="5" s="1"/>
  <c r="J19" i="5" s="1"/>
  <c r="K19" i="5" s="1"/>
  <c r="E20" i="5" s="1"/>
  <c r="F20" i="5" s="1"/>
  <c r="G20" i="5" s="1"/>
  <c r="H20" i="5" s="1"/>
  <c r="I20" i="5" s="1"/>
  <c r="J20" i="5" s="1"/>
  <c r="K20" i="5" s="1"/>
  <c r="E21" i="5" s="1"/>
  <c r="F21" i="5" s="1"/>
  <c r="G21" i="5" s="1"/>
  <c r="H21" i="5" s="1"/>
  <c r="I21" i="5" s="1"/>
  <c r="J21" i="5" s="1"/>
  <c r="K21" i="5" s="1"/>
  <c r="E22" i="5" s="1"/>
  <c r="F22" i="5" s="1"/>
  <c r="G22" i="5" s="1"/>
  <c r="H22" i="5" s="1"/>
  <c r="I22" i="5" s="1"/>
  <c r="J22" i="5" s="1"/>
  <c r="K22" i="5" s="1"/>
  <c r="E23" i="5" s="1"/>
  <c r="CF205" i="5"/>
  <c r="CG204" i="5"/>
  <c r="BV204" i="5" l="1"/>
  <c r="BW203" i="5"/>
  <c r="F23" i="5"/>
  <c r="G23" i="5" s="1"/>
  <c r="H23" i="5" s="1"/>
  <c r="I23" i="5" s="1"/>
  <c r="J23" i="5" s="1"/>
  <c r="K23" i="5" s="1"/>
  <c r="E24" i="5" s="1"/>
  <c r="M19" i="5"/>
  <c r="N19" i="5" s="1"/>
  <c r="O19" i="5" s="1"/>
  <c r="P19" i="5" s="1"/>
  <c r="Q19" i="5" s="1"/>
  <c r="R19" i="5" s="1"/>
  <c r="S19" i="5" s="1"/>
  <c r="M20" i="5" s="1"/>
  <c r="N20" i="5" s="1"/>
  <c r="O20" i="5" s="1"/>
  <c r="P20" i="5" s="1"/>
  <c r="Q20" i="5" s="1"/>
  <c r="R20" i="5" s="1"/>
  <c r="S20" i="5" s="1"/>
  <c r="M21" i="5" s="1"/>
  <c r="N21" i="5" s="1"/>
  <c r="O21" i="5" s="1"/>
  <c r="P21" i="5" s="1"/>
  <c r="Q21" i="5" s="1"/>
  <c r="R21" i="5" s="1"/>
  <c r="S21" i="5" s="1"/>
  <c r="M22" i="5" s="1"/>
  <c r="N22" i="5" s="1"/>
  <c r="O22" i="5" s="1"/>
  <c r="P22" i="5" s="1"/>
  <c r="Q22" i="5" s="1"/>
  <c r="R22" i="5" s="1"/>
  <c r="S22" i="5" s="1"/>
  <c r="M23" i="5" s="1"/>
  <c r="N23" i="5" s="1"/>
  <c r="O23" i="5" s="1"/>
  <c r="P23" i="5" s="1"/>
  <c r="Q23" i="5" s="1"/>
  <c r="R23" i="5" s="1"/>
  <c r="S23" i="5" s="1"/>
  <c r="M24" i="5" s="1"/>
  <c r="N24" i="5" s="1"/>
  <c r="CF206" i="5"/>
  <c r="CG205" i="5"/>
  <c r="V15" i="5"/>
  <c r="BW204" i="5" l="1"/>
  <c r="BV205" i="5"/>
  <c r="U19" i="5"/>
  <c r="V19" i="5" s="1"/>
  <c r="W19" i="5" s="1"/>
  <c r="X19" i="5" s="1"/>
  <c r="Y19" i="5" s="1"/>
  <c r="Z19" i="5" s="1"/>
  <c r="AA19" i="5" s="1"/>
  <c r="U20" i="5" s="1"/>
  <c r="V20" i="5" s="1"/>
  <c r="W20" i="5" s="1"/>
  <c r="X20" i="5" s="1"/>
  <c r="Y20" i="5" s="1"/>
  <c r="Z20" i="5" s="1"/>
  <c r="AA20" i="5" s="1"/>
  <c r="U21" i="5" s="1"/>
  <c r="V21" i="5" s="1"/>
  <c r="W21" i="5" s="1"/>
  <c r="X21" i="5" s="1"/>
  <c r="Y21" i="5" s="1"/>
  <c r="Z21" i="5" s="1"/>
  <c r="AA21" i="5" s="1"/>
  <c r="U22" i="5" s="1"/>
  <c r="V22" i="5" s="1"/>
  <c r="W22" i="5" s="1"/>
  <c r="X22" i="5" s="1"/>
  <c r="Y22" i="5" s="1"/>
  <c r="Z22" i="5" s="1"/>
  <c r="AA22" i="5" s="1"/>
  <c r="U23" i="5" s="1"/>
  <c r="CF207" i="5"/>
  <c r="CG206" i="5"/>
  <c r="F24" i="5"/>
  <c r="BW205" i="5" l="1"/>
  <c r="BV206" i="5"/>
  <c r="V23" i="5"/>
  <c r="W23" i="5" s="1"/>
  <c r="X23" i="5" s="1"/>
  <c r="Y23" i="5" s="1"/>
  <c r="Z23" i="5" s="1"/>
  <c r="AA23" i="5" s="1"/>
  <c r="U24" i="5" s="1"/>
  <c r="E28" i="5"/>
  <c r="F28" i="5" s="1"/>
  <c r="G28" i="5" s="1"/>
  <c r="H28" i="5" s="1"/>
  <c r="I28" i="5" s="1"/>
  <c r="J28" i="5" s="1"/>
  <c r="K28" i="5" s="1"/>
  <c r="E29" i="5" s="1"/>
  <c r="F29" i="5" s="1"/>
  <c r="G29" i="5" s="1"/>
  <c r="H29" i="5" s="1"/>
  <c r="I29" i="5" s="1"/>
  <c r="J29" i="5" s="1"/>
  <c r="K29" i="5" s="1"/>
  <c r="E30" i="5" s="1"/>
  <c r="F30" i="5" s="1"/>
  <c r="G30" i="5" s="1"/>
  <c r="H30" i="5" s="1"/>
  <c r="I30" i="5" s="1"/>
  <c r="J30" i="5" s="1"/>
  <c r="K30" i="5" s="1"/>
  <c r="E31" i="5" s="1"/>
  <c r="F31" i="5" s="1"/>
  <c r="G31" i="5" s="1"/>
  <c r="H31" i="5" s="1"/>
  <c r="I31" i="5" s="1"/>
  <c r="J31" i="5" s="1"/>
  <c r="K31" i="5" s="1"/>
  <c r="E32" i="5" s="1"/>
  <c r="CF208" i="5"/>
  <c r="CG207" i="5"/>
  <c r="BV207" i="5" l="1"/>
  <c r="BW206" i="5"/>
  <c r="F32" i="5"/>
  <c r="G32" i="5" s="1"/>
  <c r="H32" i="5" s="1"/>
  <c r="I32" i="5" s="1"/>
  <c r="J32" i="5" s="1"/>
  <c r="K32" i="5" s="1"/>
  <c r="E33" i="5" s="1"/>
  <c r="M28" i="5"/>
  <c r="N28" i="5" s="1"/>
  <c r="O28" i="5" s="1"/>
  <c r="P28" i="5" s="1"/>
  <c r="Q28" i="5" s="1"/>
  <c r="R28" i="5" s="1"/>
  <c r="S28" i="5" s="1"/>
  <c r="M29" i="5" s="1"/>
  <c r="N29" i="5" s="1"/>
  <c r="O29" i="5" s="1"/>
  <c r="P29" i="5" s="1"/>
  <c r="Q29" i="5" s="1"/>
  <c r="R29" i="5" s="1"/>
  <c r="S29" i="5" s="1"/>
  <c r="M30" i="5" s="1"/>
  <c r="N30" i="5" s="1"/>
  <c r="O30" i="5" s="1"/>
  <c r="P30" i="5" s="1"/>
  <c r="Q30" i="5" s="1"/>
  <c r="R30" i="5" s="1"/>
  <c r="S30" i="5" s="1"/>
  <c r="M31" i="5" s="1"/>
  <c r="N31" i="5" s="1"/>
  <c r="O31" i="5" s="1"/>
  <c r="P31" i="5" s="1"/>
  <c r="Q31" i="5" s="1"/>
  <c r="R31" i="5" s="1"/>
  <c r="S31" i="5" s="1"/>
  <c r="M32" i="5" s="1"/>
  <c r="N32" i="5" s="1"/>
  <c r="O32" i="5" s="1"/>
  <c r="P32" i="5" s="1"/>
  <c r="Q32" i="5" s="1"/>
  <c r="R32" i="5" s="1"/>
  <c r="S32" i="5" s="1"/>
  <c r="M33" i="5" s="1"/>
  <c r="N33" i="5" s="1"/>
  <c r="CF209" i="5"/>
  <c r="CG208" i="5"/>
  <c r="V24" i="5"/>
  <c r="BV208" i="5" l="1"/>
  <c r="BW208" i="5" s="1"/>
  <c r="BW207" i="5"/>
  <c r="U28" i="5"/>
  <c r="V28" i="5" s="1"/>
  <c r="W28" i="5" s="1"/>
  <c r="X28" i="5" s="1"/>
  <c r="Y28" i="5" s="1"/>
  <c r="Z28" i="5" s="1"/>
  <c r="AA28" i="5" s="1"/>
  <c r="U29" i="5" s="1"/>
  <c r="V29" i="5" s="1"/>
  <c r="W29" i="5" s="1"/>
  <c r="X29" i="5" s="1"/>
  <c r="Y29" i="5" s="1"/>
  <c r="Z29" i="5" s="1"/>
  <c r="AA29" i="5" s="1"/>
  <c r="U30" i="5" s="1"/>
  <c r="V30" i="5" s="1"/>
  <c r="W30" i="5" s="1"/>
  <c r="X30" i="5" s="1"/>
  <c r="Y30" i="5" s="1"/>
  <c r="Z30" i="5" s="1"/>
  <c r="AA30" i="5" s="1"/>
  <c r="U31" i="5" s="1"/>
  <c r="V31" i="5" s="1"/>
  <c r="W31" i="5" s="1"/>
  <c r="X31" i="5" s="1"/>
  <c r="Y31" i="5" s="1"/>
  <c r="Z31" i="5" s="1"/>
  <c r="AA31" i="5" s="1"/>
  <c r="U32" i="5" s="1"/>
  <c r="CF210" i="5"/>
  <c r="CG209" i="5"/>
  <c r="F33" i="5"/>
  <c r="V32" i="5" l="1"/>
  <c r="W32" i="5" s="1"/>
  <c r="X32" i="5" s="1"/>
  <c r="Y32" i="5" s="1"/>
  <c r="Z32" i="5" s="1"/>
  <c r="AA32" i="5" s="1"/>
  <c r="U33" i="5" s="1"/>
  <c r="E37" i="5"/>
  <c r="F37" i="5" s="1"/>
  <c r="G37" i="5" s="1"/>
  <c r="H37" i="5" s="1"/>
  <c r="I37" i="5" s="1"/>
  <c r="J37" i="5" s="1"/>
  <c r="K37" i="5" s="1"/>
  <c r="E38" i="5" s="1"/>
  <c r="F38" i="5" s="1"/>
  <c r="G38" i="5" s="1"/>
  <c r="H38" i="5" s="1"/>
  <c r="I38" i="5" s="1"/>
  <c r="J38" i="5" s="1"/>
  <c r="K38" i="5" s="1"/>
  <c r="E39" i="5" s="1"/>
  <c r="F39" i="5" s="1"/>
  <c r="G39" i="5" s="1"/>
  <c r="H39" i="5" s="1"/>
  <c r="I39" i="5" s="1"/>
  <c r="J39" i="5" s="1"/>
  <c r="K39" i="5" s="1"/>
  <c r="E40" i="5" s="1"/>
  <c r="F40" i="5" s="1"/>
  <c r="G40" i="5" s="1"/>
  <c r="H40" i="5" s="1"/>
  <c r="I40" i="5" s="1"/>
  <c r="J40" i="5" s="1"/>
  <c r="K40" i="5" s="1"/>
  <c r="E41" i="5" s="1"/>
  <c r="CG210" i="5"/>
  <c r="CF211" i="5"/>
  <c r="CG211" i="5" s="1"/>
  <c r="F41" i="5" l="1"/>
  <c r="G41" i="5" s="1"/>
  <c r="H41" i="5" s="1"/>
  <c r="I41" i="5" s="1"/>
  <c r="J41" i="5" s="1"/>
  <c r="K41" i="5" s="1"/>
  <c r="E42" i="5" s="1"/>
  <c r="U37" i="5"/>
  <c r="V37" i="5" s="1"/>
  <c r="W37" i="5" s="1"/>
  <c r="X37" i="5" s="1"/>
  <c r="Y37" i="5" s="1"/>
  <c r="Z37" i="5" s="1"/>
  <c r="AA37" i="5" s="1"/>
  <c r="U38" i="5" s="1"/>
  <c r="V38" i="5" s="1"/>
  <c r="W38" i="5" s="1"/>
  <c r="X38" i="5" s="1"/>
  <c r="Y38" i="5" s="1"/>
  <c r="Z38" i="5" s="1"/>
  <c r="AA38" i="5" s="1"/>
  <c r="U39" i="5" s="1"/>
  <c r="V39" i="5" s="1"/>
  <c r="W39" i="5" s="1"/>
  <c r="X39" i="5" s="1"/>
  <c r="Y39" i="5" s="1"/>
  <c r="Z39" i="5" s="1"/>
  <c r="AA39" i="5" s="1"/>
  <c r="U40" i="5" s="1"/>
  <c r="V40" i="5" s="1"/>
  <c r="W40" i="5" s="1"/>
  <c r="X40" i="5" s="1"/>
  <c r="Y40" i="5" s="1"/>
  <c r="Z40" i="5" s="1"/>
  <c r="AA40" i="5" s="1"/>
  <c r="U41" i="5" s="1"/>
  <c r="M37" i="5"/>
  <c r="N37" i="5" s="1"/>
  <c r="O37" i="5" s="1"/>
  <c r="P37" i="5" s="1"/>
  <c r="Q37" i="5" s="1"/>
  <c r="R37" i="5" s="1"/>
  <c r="S37" i="5" s="1"/>
  <c r="M38" i="5" s="1"/>
  <c r="N38" i="5" s="1"/>
  <c r="O38" i="5" s="1"/>
  <c r="P38" i="5" s="1"/>
  <c r="Q38" i="5" s="1"/>
  <c r="R38" i="5" s="1"/>
  <c r="S38" i="5" s="1"/>
  <c r="M39" i="5" s="1"/>
  <c r="N39" i="5" s="1"/>
  <c r="O39" i="5" s="1"/>
  <c r="P39" i="5" s="1"/>
  <c r="Q39" i="5" s="1"/>
  <c r="R39" i="5" s="1"/>
  <c r="S39" i="5" s="1"/>
  <c r="M40" i="5" s="1"/>
  <c r="N40" i="5" s="1"/>
  <c r="O40" i="5" s="1"/>
  <c r="P40" i="5" s="1"/>
  <c r="Q40" i="5" s="1"/>
  <c r="R40" i="5" s="1"/>
  <c r="S40" i="5" s="1"/>
  <c r="M41" i="5" s="1"/>
  <c r="N41" i="5" s="1"/>
  <c r="O41" i="5" s="1"/>
  <c r="P41" i="5" s="1"/>
  <c r="Q41" i="5" s="1"/>
  <c r="R41" i="5" s="1"/>
  <c r="S41" i="5" s="1"/>
  <c r="M42" i="5" s="1"/>
  <c r="N42" i="5" s="1"/>
  <c r="V33" i="5"/>
  <c r="V41" i="5" l="1"/>
  <c r="W41" i="5" s="1"/>
  <c r="X41" i="5" s="1"/>
  <c r="Y41" i="5" s="1"/>
  <c r="Z41" i="5" s="1"/>
  <c r="AA41" i="5" s="1"/>
  <c r="U42" i="5" s="1"/>
  <c r="F42" i="5"/>
  <c r="V42" i="5" l="1"/>
  <c r="AH14" i="5" l="1"/>
  <c r="AI14" i="5" s="1"/>
  <c r="AJ14" i="5" s="1"/>
  <c r="AK14" i="5" s="1"/>
  <c r="AL14" i="5" s="1"/>
  <c r="AM14" i="5" s="1"/>
  <c r="AN14" i="5" s="1"/>
  <c r="AX14" i="5" l="1"/>
  <c r="AY14" i="5" s="1"/>
  <c r="AZ14" i="5" s="1"/>
  <c r="BA14" i="5" s="1"/>
  <c r="BB14" i="5" s="1"/>
  <c r="BC14" i="5" s="1"/>
  <c r="BD14" i="5" s="1"/>
  <c r="AX15" i="5" s="1"/>
  <c r="AO10" i="5"/>
  <c r="AO11" i="5" s="1"/>
  <c r="AO12" i="5" s="1"/>
  <c r="AO13" i="5" s="1"/>
  <c r="AH15" i="5"/>
  <c r="AW14" i="5" l="1"/>
  <c r="AY15" i="5"/>
  <c r="AW15" i="5"/>
  <c r="AH23" i="5"/>
  <c r="AI23" i="5" s="1"/>
  <c r="AJ23" i="5" s="1"/>
  <c r="AK23" i="5" s="1"/>
  <c r="AL23" i="5" s="1"/>
  <c r="AM23" i="5" s="1"/>
  <c r="AN23" i="5" s="1"/>
  <c r="AH24" i="5" s="1"/>
  <c r="AI15" i="5"/>
  <c r="AG15" i="5"/>
  <c r="AG23" i="5" l="1"/>
  <c r="AG24" i="5"/>
  <c r="AI24" i="5"/>
  <c r="AP23" i="5"/>
  <c r="AX24" i="5" l="1"/>
  <c r="AY24" i="5" s="1"/>
  <c r="AQ23" i="5"/>
  <c r="AR23" i="5" s="1"/>
  <c r="AS23" i="5" s="1"/>
  <c r="AT23" i="5" s="1"/>
  <c r="AU23" i="5" s="1"/>
  <c r="AV23" i="5" s="1"/>
  <c r="AO23" i="5"/>
  <c r="AO24" i="5" s="1"/>
  <c r="AG32" i="5" l="1"/>
  <c r="AH32" i="5"/>
  <c r="AP32" i="5" l="1"/>
  <c r="AI32" i="5"/>
  <c r="AJ32" i="5" s="1"/>
  <c r="AK32" i="5" s="1"/>
  <c r="AL32" i="5" s="1"/>
  <c r="AM32" i="5" s="1"/>
  <c r="AN32" i="5" s="1"/>
  <c r="AH33" i="5" s="1"/>
  <c r="AG33" i="5" s="1"/>
  <c r="AX33" i="5" l="1"/>
  <c r="AQ32" i="5"/>
  <c r="AS32" i="5" s="1"/>
  <c r="AT32" i="5" s="1"/>
  <c r="AU32" i="5" s="1"/>
  <c r="AV32" i="5" s="1"/>
  <c r="AI33" i="5"/>
  <c r="AO32" i="5" l="1"/>
  <c r="AO33" i="5" s="1"/>
  <c r="AH41" i="5" l="1"/>
  <c r="AP41" i="5" l="1"/>
  <c r="AG41" i="5"/>
  <c r="AI41" i="5"/>
  <c r="AJ41" i="5" s="1"/>
  <c r="AK41" i="5" s="1"/>
  <c r="AL41" i="5" s="1"/>
  <c r="AM41" i="5" s="1"/>
  <c r="AN41" i="5" s="1"/>
  <c r="AH42" i="5" s="1"/>
  <c r="AG42" i="5" s="1"/>
  <c r="AI42" i="5" l="1"/>
  <c r="AQ41" i="5"/>
  <c r="AS41" i="5" s="1"/>
  <c r="AO41" i="5"/>
  <c r="AT41" i="5" l="1"/>
  <c r="AU41" i="5" s="1"/>
  <c r="AV41" i="5" s="1"/>
  <c r="AQ42" i="5" l="1"/>
  <c r="AL10" i="5"/>
  <c r="AM10" i="5" s="1"/>
  <c r="AN10" i="5" s="1"/>
  <c r="AH11" i="5" s="1"/>
  <c r="AI11" i="5" s="1"/>
  <c r="AJ11" i="5" s="1"/>
  <c r="AK11" i="5" s="1"/>
  <c r="AL11" i="5" s="1"/>
  <c r="AM11" i="5" s="1"/>
  <c r="AN11" i="5" s="1"/>
  <c r="AH12" i="5" s="1"/>
  <c r="AI12" i="5" s="1"/>
  <c r="AJ12" i="5" s="1"/>
  <c r="AK12" i="5" s="1"/>
  <c r="AL12" i="5" s="1"/>
  <c r="AM12" i="5" s="1"/>
  <c r="AN12" i="5" s="1"/>
  <c r="AH13" i="5" s="1"/>
  <c r="AI13" i="5" s="1"/>
  <c r="AJ13" i="5" s="1"/>
  <c r="AK13" i="5" s="1"/>
  <c r="AL13" i="5" s="1"/>
  <c r="AM13" i="5" s="1"/>
  <c r="AN13" i="5" s="1"/>
  <c r="AP10" i="5" s="1"/>
  <c r="AQ10" i="5" s="1"/>
  <c r="AR10" i="5" s="1"/>
  <c r="AS10" i="5" s="1"/>
  <c r="AT10" i="5" s="1"/>
  <c r="AU10" i="5" s="1"/>
  <c r="AV10" i="5" s="1"/>
  <c r="AP11" i="5" s="1"/>
  <c r="AQ11" i="5" s="1"/>
  <c r="AR11" i="5" s="1"/>
  <c r="AS11" i="5" s="1"/>
  <c r="AT11" i="5" s="1"/>
  <c r="AU11" i="5" s="1"/>
  <c r="AV11" i="5" s="1"/>
  <c r="AP12" i="5" s="1"/>
  <c r="AQ12" i="5" s="1"/>
  <c r="AR12" i="5" s="1"/>
  <c r="AS12" i="5" s="1"/>
  <c r="AT12" i="5" s="1"/>
  <c r="AU12" i="5" s="1"/>
  <c r="AV12" i="5" s="1"/>
  <c r="AP13" i="5" s="1"/>
  <c r="AQ13" i="5" s="1"/>
  <c r="AR13" i="5" s="1"/>
  <c r="AS13" i="5" s="1"/>
  <c r="AT13" i="5" s="1"/>
  <c r="AU13" i="5" s="1"/>
  <c r="AV13" i="5" s="1"/>
  <c r="AP14" i="5" s="1"/>
  <c r="AK10" i="5" l="1"/>
  <c r="AJ10" i="5" s="1"/>
  <c r="AI10" i="5" s="1"/>
  <c r="AH10" i="5" s="1"/>
  <c r="AQ14" i="5"/>
  <c r="AR14" i="5" s="1"/>
  <c r="AS14" i="5" s="1"/>
  <c r="AT14" i="5" s="1"/>
  <c r="AU14" i="5" s="1"/>
  <c r="AV14" i="5" s="1"/>
  <c r="AX10" i="5" s="1"/>
  <c r="AY10" i="5" s="1"/>
  <c r="AZ10" i="5" s="1"/>
  <c r="BA10" i="5" s="1"/>
  <c r="BB10" i="5" s="1"/>
  <c r="BC10" i="5" s="1"/>
  <c r="BD10" i="5" s="1"/>
  <c r="AX11" i="5" s="1"/>
  <c r="AY11" i="5" s="1"/>
  <c r="AZ11" i="5" s="1"/>
  <c r="BA11" i="5" s="1"/>
  <c r="BB11" i="5" s="1"/>
  <c r="BC11" i="5" s="1"/>
  <c r="BD11" i="5" s="1"/>
  <c r="AX12" i="5" s="1"/>
  <c r="AY12" i="5" s="1"/>
  <c r="AZ12" i="5" s="1"/>
  <c r="BA12" i="5" s="1"/>
  <c r="BB12" i="5" s="1"/>
  <c r="BC12" i="5" s="1"/>
  <c r="BD12" i="5" s="1"/>
  <c r="AX13" i="5" s="1"/>
  <c r="AY13" i="5" s="1"/>
  <c r="AZ13" i="5" s="1"/>
  <c r="BA13" i="5" s="1"/>
  <c r="BB13" i="5" s="1"/>
  <c r="BC13" i="5" s="1"/>
  <c r="BD13" i="5" s="1"/>
  <c r="AH19" i="5" s="1"/>
  <c r="AI19" i="5" s="1"/>
  <c r="AJ19" i="5" s="1"/>
  <c r="AK19" i="5" s="1"/>
  <c r="AL19" i="5" s="1"/>
  <c r="AM19" i="5" s="1"/>
  <c r="AN19" i="5" s="1"/>
  <c r="AH20" i="5" s="1"/>
  <c r="AI20" i="5" s="1"/>
  <c r="AJ20" i="5" s="1"/>
  <c r="AK20" i="5" s="1"/>
  <c r="AL20" i="5" s="1"/>
  <c r="AM20" i="5" s="1"/>
  <c r="AN20" i="5" s="1"/>
  <c r="AH21" i="5" s="1"/>
  <c r="AI21" i="5" s="1"/>
  <c r="AJ21" i="5" s="1"/>
  <c r="AK21" i="5" s="1"/>
  <c r="AL21" i="5" s="1"/>
  <c r="AM21" i="5" s="1"/>
  <c r="AN21" i="5" s="1"/>
  <c r="AH22" i="5" s="1"/>
  <c r="AI22" i="5" s="1"/>
  <c r="AJ22" i="5" s="1"/>
  <c r="AK22" i="5" s="1"/>
  <c r="AL22" i="5" s="1"/>
  <c r="AM22" i="5" s="1"/>
  <c r="AN22" i="5" s="1"/>
  <c r="AP19" i="5" s="1"/>
  <c r="AQ19" i="5" s="1"/>
  <c r="AR19" i="5" s="1"/>
  <c r="AS19" i="5" s="1"/>
  <c r="AT19" i="5" s="1"/>
  <c r="AU19" i="5" s="1"/>
  <c r="AV19" i="5" s="1"/>
  <c r="AP20" i="5" s="1"/>
  <c r="AQ20" i="5" s="1"/>
  <c r="AR20" i="5" s="1"/>
  <c r="AS20" i="5" s="1"/>
  <c r="AT20" i="5" s="1"/>
  <c r="AU20" i="5" s="1"/>
  <c r="AV20" i="5" s="1"/>
  <c r="AP21" i="5" s="1"/>
  <c r="AQ21" i="5" s="1"/>
  <c r="AR21" i="5" s="1"/>
  <c r="AS21" i="5" s="1"/>
  <c r="AT21" i="5" s="1"/>
  <c r="AU21" i="5" s="1"/>
  <c r="AV21" i="5" s="1"/>
  <c r="AP22" i="5" s="1"/>
  <c r="AQ22" i="5" s="1"/>
  <c r="AR22" i="5" s="1"/>
  <c r="AS22" i="5" s="1"/>
  <c r="AT22" i="5" s="1"/>
  <c r="AU22" i="5" s="1"/>
  <c r="AV22" i="5" s="1"/>
  <c r="AX19" i="5" s="1"/>
  <c r="AY19" i="5" s="1"/>
  <c r="AZ19" i="5" s="1"/>
  <c r="BA19" i="5" s="1"/>
  <c r="BB19" i="5" s="1"/>
  <c r="BC19" i="5" s="1"/>
  <c r="BD19" i="5" s="1"/>
  <c r="AX20" i="5" s="1"/>
  <c r="AY20" i="5" s="1"/>
  <c r="AZ20" i="5" s="1"/>
  <c r="BA20" i="5" s="1"/>
  <c r="BB20" i="5" s="1"/>
  <c r="BC20" i="5" s="1"/>
  <c r="BD20" i="5" s="1"/>
  <c r="AX21" i="5" s="1"/>
  <c r="AY21" i="5" s="1"/>
  <c r="AZ21" i="5" s="1"/>
  <c r="BA21" i="5" s="1"/>
  <c r="BB21" i="5" s="1"/>
  <c r="BC21" i="5" s="1"/>
  <c r="BD21" i="5" s="1"/>
  <c r="AX22" i="5" s="1"/>
  <c r="AY22" i="5" s="1"/>
  <c r="AZ22" i="5" s="1"/>
  <c r="BA22" i="5" s="1"/>
  <c r="BB22" i="5" s="1"/>
  <c r="BC22" i="5" s="1"/>
  <c r="BD22" i="5" s="1"/>
  <c r="AX23" i="5" s="1"/>
  <c r="AY23" i="5" s="1"/>
  <c r="AZ23" i="5" s="1"/>
  <c r="BA23" i="5" s="1"/>
  <c r="BB23" i="5" s="1"/>
  <c r="BC23" i="5" s="1"/>
  <c r="BD23" i="5" s="1"/>
  <c r="AH28" i="5" s="1"/>
  <c r="AI28" i="5" s="1"/>
  <c r="AJ28" i="5" s="1"/>
  <c r="AK28" i="5" s="1"/>
  <c r="AL28" i="5" s="1"/>
  <c r="AM28" i="5" s="1"/>
  <c r="AN28" i="5" s="1"/>
  <c r="AH29" i="5" s="1"/>
  <c r="AI29" i="5" s="1"/>
  <c r="AJ29" i="5" s="1"/>
  <c r="AK29" i="5" s="1"/>
  <c r="AL29" i="5" s="1"/>
  <c r="AM29" i="5" s="1"/>
  <c r="AN29" i="5" s="1"/>
  <c r="AH30" i="5" s="1"/>
  <c r="AI30" i="5" s="1"/>
  <c r="AJ30" i="5" s="1"/>
  <c r="AK30" i="5" s="1"/>
  <c r="AL30" i="5" s="1"/>
  <c r="AM30" i="5" s="1"/>
  <c r="AN30" i="5" s="1"/>
  <c r="AH31" i="5" s="1"/>
  <c r="AI31" i="5" s="1"/>
  <c r="AJ31" i="5" s="1"/>
  <c r="AK31" i="5" s="1"/>
  <c r="AL31" i="5" s="1"/>
  <c r="AM31" i="5" s="1"/>
  <c r="AN31" i="5" s="1"/>
  <c r="AP28" i="5" s="1"/>
  <c r="AQ28" i="5" s="1"/>
  <c r="AR28" i="5" s="1"/>
  <c r="AS28" i="5" s="1"/>
  <c r="AT28" i="5" s="1"/>
  <c r="AU28" i="5" s="1"/>
  <c r="AV28" i="5" s="1"/>
  <c r="AP29" i="5" s="1"/>
  <c r="AQ29" i="5" s="1"/>
  <c r="AR29" i="5" s="1"/>
  <c r="AS29" i="5" s="1"/>
  <c r="AT29" i="5" s="1"/>
  <c r="AU29" i="5" s="1"/>
  <c r="AV29" i="5" s="1"/>
  <c r="AP30" i="5" s="1"/>
  <c r="AQ30" i="5" s="1"/>
  <c r="AR30" i="5" s="1"/>
  <c r="AS30" i="5" s="1"/>
  <c r="AT30" i="5" s="1"/>
  <c r="AU30" i="5" s="1"/>
  <c r="AV30" i="5" s="1"/>
  <c r="AP31" i="5" s="1"/>
  <c r="AQ31" i="5" s="1"/>
  <c r="AR31" i="5" s="1"/>
  <c r="AS31" i="5" s="1"/>
  <c r="AT31" i="5" s="1"/>
  <c r="AU31" i="5" s="1"/>
  <c r="AV31" i="5" s="1"/>
  <c r="AX28" i="5" s="1"/>
  <c r="AY28" i="5" s="1"/>
  <c r="AZ28" i="5" s="1"/>
  <c r="BA28" i="5" s="1"/>
  <c r="BB28" i="5" s="1"/>
  <c r="BC28" i="5" s="1"/>
  <c r="BD28" i="5" s="1"/>
  <c r="AX29" i="5" s="1"/>
  <c r="AY29" i="5" s="1"/>
  <c r="AZ29" i="5" s="1"/>
  <c r="BA29" i="5" s="1"/>
  <c r="BB29" i="5" s="1"/>
  <c r="BC29" i="5" s="1"/>
  <c r="BD29" i="5" s="1"/>
  <c r="AX30" i="5" s="1"/>
  <c r="AY30" i="5" s="1"/>
  <c r="AZ30" i="5" s="1"/>
  <c r="BA30" i="5" s="1"/>
  <c r="BB30" i="5" s="1"/>
  <c r="BC30" i="5" s="1"/>
  <c r="BD30" i="5" s="1"/>
  <c r="AX31" i="5" s="1"/>
  <c r="AY31" i="5" s="1"/>
  <c r="AZ31" i="5" s="1"/>
  <c r="BA31" i="5" s="1"/>
  <c r="BB31" i="5" s="1"/>
  <c r="BC31" i="5" s="1"/>
  <c r="BD31" i="5" s="1"/>
  <c r="AX32" i="5" s="1"/>
  <c r="AY32" i="5" s="1"/>
  <c r="AZ32" i="5" s="1"/>
  <c r="BA32" i="5" s="1"/>
  <c r="BB32" i="5" s="1"/>
  <c r="BC32" i="5" s="1"/>
  <c r="BD32" i="5" s="1"/>
  <c r="AH37" i="5" s="1"/>
  <c r="AI37" i="5" s="1"/>
  <c r="AJ37" i="5" s="1"/>
  <c r="AK37" i="5" s="1"/>
  <c r="AL37" i="5" s="1"/>
  <c r="AM37" i="5" s="1"/>
  <c r="AN37" i="5" s="1"/>
  <c r="AH38" i="5" s="1"/>
  <c r="AI38" i="5" s="1"/>
  <c r="AJ38" i="5" s="1"/>
  <c r="AK38" i="5" s="1"/>
  <c r="AL38" i="5" s="1"/>
  <c r="AM38" i="5" s="1"/>
  <c r="AN38" i="5" s="1"/>
  <c r="AH39" i="5" s="1"/>
  <c r="AI39" i="5" s="1"/>
  <c r="AJ39" i="5" s="1"/>
  <c r="AK39" i="5" s="1"/>
  <c r="AL39" i="5" s="1"/>
  <c r="AM39" i="5" s="1"/>
  <c r="AN39" i="5" s="1"/>
  <c r="AH40" i="5" s="1"/>
  <c r="AI40" i="5" s="1"/>
  <c r="AJ40" i="5" s="1"/>
  <c r="AK40" i="5" s="1"/>
  <c r="AL40" i="5" s="1"/>
  <c r="AM40" i="5" s="1"/>
  <c r="AN40" i="5" s="1"/>
  <c r="AP37" i="5" s="1"/>
  <c r="AQ37" i="5" s="1"/>
  <c r="AR37" i="5" s="1"/>
  <c r="AS37" i="5" s="1"/>
  <c r="AT37" i="5" s="1"/>
  <c r="AU37" i="5" s="1"/>
  <c r="AV37" i="5" s="1"/>
  <c r="AP38" i="5" s="1"/>
  <c r="AQ38" i="5" s="1"/>
  <c r="AR38" i="5" s="1"/>
  <c r="AS38" i="5" s="1"/>
  <c r="AT38" i="5" s="1"/>
  <c r="AU38" i="5" s="1"/>
  <c r="AV38" i="5" s="1"/>
  <c r="AP39" i="5" s="1"/>
  <c r="AQ39" i="5" s="1"/>
  <c r="AR39" i="5" s="1"/>
  <c r="AS39" i="5" s="1"/>
  <c r="AT39" i="5" s="1"/>
  <c r="AU39" i="5" s="1"/>
  <c r="AV39" i="5" s="1"/>
  <c r="AP40" i="5" s="1"/>
  <c r="AQ40" i="5" s="1"/>
  <c r="AR40" i="5" s="1"/>
  <c r="AS40" i="5" s="1"/>
  <c r="AT40" i="5" s="1"/>
  <c r="AU40" i="5" s="1"/>
  <c r="AV40" i="5" s="1"/>
  <c r="AX37" i="5" s="1"/>
  <c r="AY37" i="5" s="1"/>
  <c r="AZ37" i="5" s="1"/>
  <c r="BA37" i="5" s="1"/>
  <c r="BB37" i="5" s="1"/>
  <c r="BC37" i="5" s="1"/>
  <c r="BD37" i="5" s="1"/>
  <c r="AX38" i="5" s="1"/>
  <c r="AY38" i="5" s="1"/>
  <c r="AZ38" i="5" s="1"/>
  <c r="BA38" i="5" s="1"/>
  <c r="BB38" i="5" s="1"/>
  <c r="BC38" i="5" s="1"/>
  <c r="BD38" i="5" s="1"/>
  <c r="AX39" i="5" s="1"/>
  <c r="AY39" i="5" s="1"/>
  <c r="AZ39" i="5" s="1"/>
  <c r="BA39" i="5" s="1"/>
  <c r="BB39" i="5" s="1"/>
  <c r="BC39" i="5" s="1"/>
  <c r="BD39" i="5" s="1"/>
  <c r="AX40" i="5" s="1"/>
  <c r="AY40" i="5" s="1"/>
  <c r="AZ40" i="5" s="1"/>
  <c r="BA40" i="5" s="1"/>
  <c r="BB40" i="5" s="1"/>
  <c r="BC40" i="5" s="1"/>
  <c r="BD40" i="5" s="1"/>
  <c r="AX41" i="5" s="1"/>
  <c r="AY41" i="5" s="1"/>
  <c r="AZ41" i="5" s="1"/>
  <c r="BA41" i="5" s="1"/>
  <c r="BB41" i="5" s="1"/>
  <c r="BC41" i="5" s="1"/>
  <c r="BD41" i="5" s="1"/>
  <c r="AO14" i="5"/>
  <c r="AW10" i="5" l="1"/>
  <c r="AW11" i="5" s="1"/>
  <c r="AW12" i="5" s="1"/>
  <c r="AW13" i="5" s="1"/>
  <c r="AG19" i="5" s="1"/>
  <c r="AG20" i="5" s="1"/>
  <c r="AG21" i="5" s="1"/>
  <c r="AG22" i="5" s="1"/>
  <c r="AO19" i="5" s="1"/>
  <c r="AO20" i="5" s="1"/>
  <c r="AO21" i="5" s="1"/>
  <c r="AO22" i="5" s="1"/>
  <c r="AW19" i="5" s="1"/>
  <c r="AW20" i="5" s="1"/>
  <c r="AW21" i="5" s="1"/>
  <c r="AW22" i="5" s="1"/>
  <c r="AW23" i="5" s="1"/>
  <c r="AG28" i="5" s="1"/>
  <c r="AG29" i="5" s="1"/>
  <c r="AG30" i="5" s="1"/>
  <c r="AG31" i="5" s="1"/>
  <c r="AO28" i="5" s="1"/>
  <c r="AO29" i="5" s="1"/>
  <c r="AO30" i="5" s="1"/>
  <c r="AO31" i="5" s="1"/>
  <c r="AW28" i="5" s="1"/>
  <c r="AW29" i="5" s="1"/>
  <c r="AW30" i="5" s="1"/>
  <c r="AW31" i="5" s="1"/>
  <c r="AW32" i="5" s="1"/>
  <c r="AG37" i="5" s="1"/>
  <c r="AG38" i="5" s="1"/>
  <c r="AG39" i="5" s="1"/>
  <c r="AG40" i="5" s="1"/>
  <c r="AO37" i="5" s="1"/>
  <c r="AO38" i="5" s="1"/>
  <c r="AO39" i="5" s="1"/>
  <c r="AO40" i="5" s="1"/>
  <c r="AW37" i="5" s="1"/>
  <c r="AW38" i="5" s="1"/>
  <c r="AW39" i="5" s="1"/>
  <c r="AW40" i="5" s="1"/>
  <c r="AW41" i="5" s="1"/>
  <c r="AW42" i="5" s="1"/>
  <c r="AX42" i="5" s="1"/>
  <c r="AY42" i="5" s="1"/>
  <c r="AZ42" i="5" s="1"/>
  <c r="BA42" i="5" s="1"/>
  <c r="BB42" i="5" s="1"/>
  <c r="BC42" i="5" s="1"/>
  <c r="BD42" i="5" s="1"/>
</calcChain>
</file>

<file path=xl/sharedStrings.xml><?xml version="1.0" encoding="utf-8"?>
<sst xmlns="http://schemas.openxmlformats.org/spreadsheetml/2006/main" count="221" uniqueCount="31">
  <si>
    <t>Yearly Calendar</t>
  </si>
  <si>
    <t>Use this file to create a yearly calendar. The only data that has to be entered is</t>
  </si>
  <si>
    <t>Year</t>
  </si>
  <si>
    <t xml:space="preserve">the year for the calendar and select calendar or fiscal year on this sheet. </t>
  </si>
  <si>
    <t xml:space="preserve">You can enter any year after 1901 and up to 2099. </t>
  </si>
  <si>
    <t>JANUARY</t>
  </si>
  <si>
    <t>FEBRUARY</t>
  </si>
  <si>
    <t>MARCH</t>
  </si>
  <si>
    <t>S</t>
  </si>
  <si>
    <t>M</t>
  </si>
  <si>
    <t>T</t>
  </si>
  <si>
    <t>W</t>
  </si>
  <si>
    <t>F</t>
  </si>
  <si>
    <t xml:space="preserve">S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</si>
  <si>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</si>
  <si>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</si>
  <si>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</si>
  <si>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</si>
  <si>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</si>
  <si>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</si>
  <si>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</si>
  <si>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</si>
  <si>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</si>
  <si>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CALENDAR TABLES AND FORMULAS</t>
  </si>
  <si>
    <t>DO NOT ERASE OR DELETE</t>
  </si>
  <si>
    <t>Weeks</t>
  </si>
  <si>
    <t>Weeks in</t>
  </si>
  <si>
    <t>DOW TABLE</t>
  </si>
  <si>
    <t xml:space="preserve"> prior Sep.</t>
  </si>
  <si>
    <t>YEAR CALC</t>
  </si>
  <si>
    <t>The Walt Disney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</si>
</sst>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_)"/>
    <numFmt numFmtId="165" formatCode="General_)"/>
    <numFmt numFmtId="166" formatCode="m/d"/>
  </numFmts>
  <fonts count="19" x14ac:knownFonts="1">
    <font>
      <sz val="10"/>
      <name val="Arial"/>
    </font>
    <font>
      <sz val="10"/>
      <name val="Arial"/>
    </font>
    <font>
      <sz val="18"/>
      <name val="Arial"/>
      <family val="2"/>
    </font>
    <font>
      <sz val="12"/>
      <name val="Arial"/>
      <family val="2"/>
    </font>
    <font>
      <sz val="14"/>
      <color indexed="10"/>
      <name val="Arial"/>
      <family val="2"/>
    </font>
    <font>
      <sz val="10"/>
      <name val="Arial"/>
      <family val="2"/>
    </font>
    <font>
      <sz val="24"/>
      <name val="Arial"/>
      <family val="2"/>
    </font>
    <font>
      <b/>
      <sz val="16"/>
      <color indexed="18"/>
      <name val="Arial"/>
      <family val="2"/>
    </font>
    <font>
      <sz val="11"/>
      <name val="Arial"/>
      <family val="2"/>
    </font>
    <font>
      <b/>
      <sz val="26"/>
      <color indexed="18"/>
      <name val="Arial Black"/>
      <family val="2"/>
    </font>
    <font>
      <sz val="10"/>
      <name val="Times New Roman"/>
      <family val="1"/>
    </font>
    <font>
      <b/>
      <sz val="10"/>
      <color indexed="18"/>
      <name val="Arial"/>
      <family val="2"/>
    </font>
    <font>
      <b/>
      <sz val="10"/>
      <name val="Arial"/>
      <family val="2"/>
    </font>
    <font>
      <b/>
      <sz val="14"/>
      <name val="Helv"/>
    </font>
    <font>
      <sz val="10"/>
      <name val="Helv"/>
    </font>
    <font>
      <b/>
      <sz val="14"/>
      <color indexed="10"/>
      <name val="Helv"/>
    </font>
    <font>
      <b/>
      <sz val="18"/>
      <color indexed="20"/>
      <name val="Calibri"/>
      <family val="2"/>
    </font>
    <font>
      <b/>
      <sz val="28"/>
      <name val="Calibri"/>
      <family val="2"/>
    </font>
    <font>
      <b/>
      <sz val="28"/>
      <color indexed="1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3"/>
      </patternFill>
    </fill>
    <fill>
      <patternFill patternType="solid">
        <fgColor indexed="60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23"/>
      </right>
      <top style="thin">
        <color indexed="8"/>
      </top>
      <bottom/>
      <diagonal/>
    </border>
    <border>
      <left/>
      <right style="thin">
        <color indexed="23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3"/>
      </right>
      <top/>
      <bottom style="thin">
        <color indexed="2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8" fontId="1" fillId="2" borderId="0" applyFon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6">
    <xf numFmtId="0" fontId="0" fillId="0" borderId="0" xfId="0"/>
    <xf numFmtId="38" fontId="3" fillId="2" borderId="0" xfId="3" applyFont="1"/>
    <xf numFmtId="38" fontId="3" fillId="2" borderId="1" xfId="3" applyFont="1" applyBorder="1"/>
    <xf numFmtId="38" fontId="3" fillId="2" borderId="2" xfId="3" applyFont="1" applyBorder="1"/>
    <xf numFmtId="38" fontId="3" fillId="2" borderId="3" xfId="3" applyFont="1" applyBorder="1"/>
    <xf numFmtId="38" fontId="3" fillId="2" borderId="4" xfId="3" applyFont="1" applyBorder="1"/>
    <xf numFmtId="38" fontId="3" fillId="0" borderId="5" xfId="3" applyFont="1" applyFill="1" applyBorder="1"/>
    <xf numFmtId="38" fontId="3" fillId="0" borderId="6" xfId="3" applyFont="1" applyFill="1" applyBorder="1"/>
    <xf numFmtId="38" fontId="3" fillId="2" borderId="7" xfId="3" applyFont="1" applyBorder="1"/>
    <xf numFmtId="38" fontId="3" fillId="0" borderId="8" xfId="3" applyFont="1" applyFill="1" applyBorder="1"/>
    <xf numFmtId="38" fontId="7" fillId="0" borderId="0" xfId="3" applyFont="1" applyFill="1" applyBorder="1" applyAlignment="1">
      <alignment horizontal="centerContinuous"/>
    </xf>
    <xf numFmtId="38" fontId="3" fillId="0" borderId="0" xfId="3" applyFont="1" applyFill="1" applyBorder="1" applyAlignment="1">
      <alignment horizontal="centerContinuous"/>
    </xf>
    <xf numFmtId="38" fontId="3" fillId="0" borderId="0" xfId="3" applyFont="1" applyFill="1" applyAlignment="1">
      <alignment horizontal="centerContinuous"/>
    </xf>
    <xf numFmtId="38" fontId="3" fillId="0" borderId="0" xfId="3" applyFont="1" applyFill="1" applyBorder="1"/>
    <xf numFmtId="38" fontId="3" fillId="0" borderId="0" xfId="3" applyFont="1" applyFill="1"/>
    <xf numFmtId="38" fontId="8" fillId="3" borderId="0" xfId="3" applyFont="1" applyFill="1" applyBorder="1" applyAlignment="1" applyProtection="1">
      <alignment horizontal="right"/>
    </xf>
    <xf numFmtId="1" fontId="3" fillId="4" borderId="9" xfId="3" applyNumberFormat="1" applyFont="1" applyFill="1" applyBorder="1" applyAlignment="1" applyProtection="1">
      <alignment horizontal="center"/>
      <protection locked="0"/>
    </xf>
    <xf numFmtId="38" fontId="3" fillId="3" borderId="0" xfId="3" applyFont="1" applyFill="1"/>
    <xf numFmtId="38" fontId="3" fillId="5" borderId="0" xfId="3" applyFont="1" applyFill="1" applyBorder="1" applyAlignment="1">
      <alignment horizontal="right"/>
    </xf>
    <xf numFmtId="49" fontId="3" fillId="4" borderId="9" xfId="3" applyNumberFormat="1" applyFont="1" applyFill="1" applyBorder="1" applyAlignment="1" applyProtection="1">
      <alignment horizontal="center"/>
      <protection locked="0"/>
    </xf>
    <xf numFmtId="38" fontId="3" fillId="2" borderId="10" xfId="3" applyFont="1" applyBorder="1"/>
    <xf numFmtId="38" fontId="3" fillId="2" borderId="11" xfId="3" applyFont="1" applyBorder="1"/>
    <xf numFmtId="38" fontId="3" fillId="2" borderId="12" xfId="3" applyFont="1" applyBorder="1"/>
    <xf numFmtId="38" fontId="3" fillId="2" borderId="0" xfId="3" applyFont="1" applyProtection="1"/>
    <xf numFmtId="38" fontId="3" fillId="2" borderId="1" xfId="3" applyFont="1" applyBorder="1" applyProtection="1"/>
    <xf numFmtId="38" fontId="3" fillId="2" borderId="2" xfId="3" applyFont="1" applyBorder="1" applyProtection="1"/>
    <xf numFmtId="38" fontId="3" fillId="2" borderId="3" xfId="3" applyFont="1" applyBorder="1" applyProtection="1"/>
    <xf numFmtId="38" fontId="3" fillId="2" borderId="4" xfId="3" applyFont="1" applyBorder="1" applyProtection="1"/>
    <xf numFmtId="38" fontId="3" fillId="0" borderId="5" xfId="3" applyFont="1" applyFill="1" applyBorder="1" applyProtection="1"/>
    <xf numFmtId="38" fontId="3" fillId="0" borderId="6" xfId="3" applyFont="1" applyFill="1" applyBorder="1" applyProtection="1"/>
    <xf numFmtId="38" fontId="3" fillId="0" borderId="13" xfId="3" applyFont="1" applyFill="1" applyBorder="1" applyProtection="1"/>
    <xf numFmtId="38" fontId="3" fillId="2" borderId="7" xfId="3" applyFont="1" applyBorder="1" applyProtection="1"/>
    <xf numFmtId="38" fontId="3" fillId="0" borderId="8" xfId="3" applyFont="1" applyFill="1" applyBorder="1" applyProtection="1"/>
    <xf numFmtId="38" fontId="9" fillId="3" borderId="0" xfId="3" applyFont="1" applyFill="1" applyAlignment="1" applyProtection="1">
      <alignment horizontal="centerContinuous"/>
    </xf>
    <xf numFmtId="38" fontId="10" fillId="3" borderId="0" xfId="3" applyFont="1" applyFill="1" applyAlignment="1" applyProtection="1">
      <alignment horizontal="centerContinuous"/>
    </xf>
    <xf numFmtId="38" fontId="3" fillId="0" borderId="14" xfId="3" applyFont="1" applyFill="1" applyBorder="1" applyProtection="1"/>
    <xf numFmtId="38" fontId="5" fillId="3" borderId="0" xfId="3" applyFont="1" applyFill="1" applyProtection="1"/>
    <xf numFmtId="38" fontId="11" fillId="3" borderId="15" xfId="3" applyFont="1" applyFill="1" applyBorder="1" applyAlignment="1" applyProtection="1">
      <alignment horizontal="centerContinuous" vertical="center"/>
    </xf>
    <xf numFmtId="38" fontId="12" fillId="3" borderId="16" xfId="3" applyFont="1" applyFill="1" applyBorder="1" applyAlignment="1" applyProtection="1">
      <alignment horizontal="centerContinuous" vertical="center"/>
    </xf>
    <xf numFmtId="38" fontId="12" fillId="3" borderId="17" xfId="3" applyFont="1" applyFill="1" applyBorder="1" applyAlignment="1" applyProtection="1">
      <alignment horizontal="centerContinuous" vertical="center"/>
    </xf>
    <xf numFmtId="38" fontId="5" fillId="6" borderId="15" xfId="3" applyFont="1" applyFill="1" applyBorder="1" applyAlignment="1" applyProtection="1">
      <alignment horizontal="center" vertical="center"/>
    </xf>
    <xf numFmtId="38" fontId="5" fillId="6" borderId="16" xfId="3" applyFont="1" applyFill="1" applyBorder="1" applyAlignment="1" applyProtection="1">
      <alignment horizontal="center" vertical="center"/>
    </xf>
    <xf numFmtId="38" fontId="5" fillId="6" borderId="17" xfId="3" applyFont="1" applyFill="1" applyBorder="1" applyAlignment="1" applyProtection="1">
      <alignment horizontal="center" vertical="center"/>
    </xf>
    <xf numFmtId="38" fontId="5" fillId="3" borderId="9" xfId="3" applyFont="1" applyFill="1" applyBorder="1" applyAlignment="1" applyProtection="1">
      <alignment horizontal="center" vertical="center"/>
    </xf>
    <xf numFmtId="38" fontId="5" fillId="3" borderId="0" xfId="3" quotePrefix="1" applyFont="1" applyFill="1" applyProtection="1"/>
    <xf numFmtId="38" fontId="3" fillId="0" borderId="18" xfId="3" applyFont="1" applyFill="1" applyBorder="1" applyProtection="1"/>
    <xf numFmtId="38" fontId="3" fillId="0" borderId="19" xfId="3" applyFont="1" applyFill="1" applyBorder="1" applyProtection="1"/>
    <xf numFmtId="38" fontId="3" fillId="0" borderId="20" xfId="3" applyFont="1" applyFill="1" applyBorder="1" applyProtection="1"/>
    <xf numFmtId="38" fontId="3" fillId="2" borderId="10" xfId="3" applyFont="1" applyBorder="1" applyProtection="1"/>
    <xf numFmtId="38" fontId="3" fillId="2" borderId="11" xfId="3" applyFont="1" applyBorder="1" applyProtection="1"/>
    <xf numFmtId="38" fontId="3" fillId="2" borderId="12" xfId="3" applyFont="1" applyBorder="1" applyProtection="1"/>
    <xf numFmtId="38" fontId="13" fillId="7" borderId="21" xfId="3" applyFont="1" applyFill="1" applyBorder="1" applyAlignment="1" applyProtection="1">
      <alignment horizontal="centerContinuous"/>
    </xf>
    <xf numFmtId="38" fontId="14" fillId="7" borderId="22" xfId="3" applyFont="1" applyFill="1" applyBorder="1" applyAlignment="1" applyProtection="1">
      <alignment horizontal="centerContinuous"/>
    </xf>
    <xf numFmtId="38" fontId="14" fillId="7" borderId="23" xfId="3" applyFont="1" applyFill="1" applyBorder="1" applyAlignment="1" applyProtection="1">
      <alignment horizontal="centerContinuous"/>
    </xf>
    <xf numFmtId="38" fontId="15" fillId="7" borderId="24" xfId="3" applyFont="1" applyFill="1" applyBorder="1" applyAlignment="1" applyProtection="1">
      <alignment horizontal="centerContinuous"/>
    </xf>
    <xf numFmtId="38" fontId="14" fillId="7" borderId="0" xfId="3" applyFont="1" applyFill="1" applyAlignment="1" applyProtection="1">
      <alignment horizontal="centerContinuous"/>
    </xf>
    <xf numFmtId="38" fontId="14" fillId="7" borderId="25" xfId="3" applyFont="1" applyFill="1" applyBorder="1" applyAlignment="1" applyProtection="1">
      <alignment horizontal="centerContinuous"/>
    </xf>
    <xf numFmtId="38" fontId="14" fillId="7" borderId="24" xfId="3" applyFont="1" applyFill="1" applyBorder="1" applyProtection="1"/>
    <xf numFmtId="38" fontId="14" fillId="7" borderId="0" xfId="3" applyFont="1" applyFill="1" applyProtection="1"/>
    <xf numFmtId="38" fontId="14" fillId="7" borderId="0" xfId="3" applyFont="1" applyFill="1" applyAlignment="1" applyProtection="1">
      <alignment horizontal="left"/>
    </xf>
    <xf numFmtId="164" fontId="14" fillId="7" borderId="0" xfId="3" applyNumberFormat="1" applyFont="1" applyFill="1" applyProtection="1"/>
    <xf numFmtId="38" fontId="14" fillId="7" borderId="25" xfId="3" applyFont="1" applyFill="1" applyBorder="1" applyProtection="1"/>
    <xf numFmtId="38" fontId="14" fillId="7" borderId="26" xfId="3" applyFont="1" applyFill="1" applyBorder="1" applyProtection="1"/>
    <xf numFmtId="38" fontId="14" fillId="7" borderId="24" xfId="3" applyFont="1" applyFill="1" applyBorder="1" applyAlignment="1" applyProtection="1">
      <alignment horizontal="left"/>
    </xf>
    <xf numFmtId="165" fontId="14" fillId="7" borderId="0" xfId="3" applyNumberFormat="1" applyFont="1" applyFill="1" applyProtection="1"/>
    <xf numFmtId="38" fontId="14" fillId="7" borderId="27" xfId="3" applyFont="1" applyFill="1" applyBorder="1" applyProtection="1"/>
    <xf numFmtId="38" fontId="14" fillId="7" borderId="28" xfId="3" applyFont="1" applyFill="1" applyBorder="1" applyAlignment="1" applyProtection="1">
      <alignment horizontal="left"/>
    </xf>
    <xf numFmtId="165" fontId="14" fillId="7" borderId="29" xfId="3" applyNumberFormat="1" applyFont="1" applyFill="1" applyBorder="1" applyProtection="1"/>
    <xf numFmtId="38" fontId="14" fillId="7" borderId="29" xfId="3" applyFont="1" applyFill="1" applyBorder="1" applyProtection="1"/>
    <xf numFmtId="38" fontId="14" fillId="7" borderId="30" xfId="3" applyFont="1" applyFill="1" applyBorder="1" applyProtection="1"/>
    <xf numFmtId="38" fontId="14" fillId="7" borderId="31" xfId="3" applyFont="1" applyFill="1" applyBorder="1" applyProtection="1"/>
    <xf numFmtId="38" fontId="3" fillId="2" borderId="0" xfId="3" applyFont="1" applyBorder="1" applyProtection="1"/>
    <xf numFmtId="38" fontId="9" fillId="3" borderId="0" xfId="3" applyFont="1" applyFill="1" applyAlignment="1" applyProtection="1">
      <alignment horizontal="centerContinuous" vertical="center"/>
    </xf>
    <xf numFmtId="38" fontId="14" fillId="8" borderId="0" xfId="3" applyFont="1" applyFill="1" applyProtection="1"/>
    <xf numFmtId="166" fontId="3" fillId="2" borderId="0" xfId="3" applyNumberFormat="1" applyFont="1" applyBorder="1" applyProtection="1"/>
    <xf numFmtId="38" fontId="10" fillId="3" borderId="0" xfId="3" applyFont="1" applyFill="1" applyAlignment="1" applyProtection="1">
      <alignment horizontal="center"/>
    </xf>
    <xf numFmtId="38" fontId="16" fillId="3" borderId="0" xfId="3" applyFont="1" applyFill="1" applyAlignment="1" applyProtection="1">
      <alignment horizontal="center"/>
    </xf>
    <xf numFmtId="38" fontId="17" fillId="2" borderId="0" xfId="3" applyFont="1" applyProtection="1"/>
    <xf numFmtId="38" fontId="17" fillId="2" borderId="4" xfId="3" applyFont="1" applyBorder="1" applyProtection="1"/>
    <xf numFmtId="38" fontId="17" fillId="0" borderId="8" xfId="3" applyFont="1" applyFill="1" applyBorder="1" applyProtection="1"/>
    <xf numFmtId="38" fontId="18" fillId="3" borderId="0" xfId="3" applyFont="1" applyFill="1" applyAlignment="1" applyProtection="1">
      <alignment horizontal="centerContinuous"/>
    </xf>
    <xf numFmtId="38" fontId="17" fillId="3" borderId="0" xfId="3" applyFont="1" applyFill="1" applyAlignment="1" applyProtection="1">
      <alignment horizontal="centerContinuous"/>
    </xf>
    <xf numFmtId="38" fontId="17" fillId="0" borderId="14" xfId="3" applyFont="1" applyFill="1" applyBorder="1" applyProtection="1"/>
    <xf numFmtId="38" fontId="17" fillId="2" borderId="7" xfId="3" applyFont="1" applyBorder="1" applyProtection="1"/>
    <xf numFmtId="38" fontId="18" fillId="3" borderId="0" xfId="3" applyFont="1" applyFill="1" applyAlignment="1" applyProtection="1">
      <alignment horizontal="centerContinuous" vertical="center"/>
    </xf>
    <xf numFmtId="38" fontId="17" fillId="2" borderId="0" xfId="3" applyFont="1" applyBorder="1" applyProtection="1"/>
  </cellXfs>
  <cellStyles count="8">
    <cellStyle name="Heading" xfId="1"/>
    <cellStyle name="Normal" xfId="0" builtinId="0"/>
    <cellStyle name="Normal 2" xfId="2"/>
    <cellStyle name="Normal_Yearly Calendar(FY_C)" xfId="3"/>
    <cellStyle name="Red Subhead 3" xfId="4"/>
    <cellStyle name="Subhead 1" xfId="5"/>
    <cellStyle name="Subhead 2" xfId="6"/>
    <cellStyle name="Title" xfId="7" builtinId="1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2" fmlaLink="$F$12" max="2099" min="1901" page="10" val="2016"/>
</file>

<file path=xl/ctrlProps/ctrlProp2.xml><?xml version="1.0" encoding="utf-8"?>
<formControlPr xmlns="http://schemas.microsoft.com/office/spreadsheetml/2009/9/main" objectType="Spin" dx="12" fmlaLink="$I$12" max="1" page="1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66675</xdr:colOff>
      <xdr:row>1</xdr:row>
      <xdr:rowOff>66675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0"/>
          <a:ext cx="76200" cy="76200"/>
        </a:xfrm>
        <a:prstGeom prst="rect">
          <a:avLst/>
        </a:prstGeom>
        <a:solidFill>
          <a:srgbClr val="C0C0C0"/>
        </a:solidFill>
        <a:ln w="1">
          <a:noFill/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10</xdr:row>
          <xdr:rowOff>66675</xdr:rowOff>
        </xdr:from>
        <xdr:to>
          <xdr:col>6</xdr:col>
          <xdr:colOff>171450</xdr:colOff>
          <xdr:row>12</xdr:row>
          <xdr:rowOff>9525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76200</xdr:rowOff>
        </xdr:from>
        <xdr:to>
          <xdr:col>9</xdr:col>
          <xdr:colOff>161925</xdr:colOff>
          <xdr:row>12</xdr:row>
          <xdr:rowOff>19050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28575</xdr:colOff>
      <xdr:row>1</xdr:row>
      <xdr:rowOff>66675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0" y="0"/>
          <a:ext cx="66675" cy="0"/>
        </a:xfrm>
        <a:prstGeom prst="rect">
          <a:avLst/>
        </a:prstGeom>
        <a:solidFill>
          <a:srgbClr val="C0C0C0"/>
        </a:solidFill>
        <a:ln w="1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66675</xdr:colOff>
      <xdr:row>1</xdr:row>
      <xdr:rowOff>66675</xdr:rowOff>
    </xdr:to>
    <xdr:sp macro="" textlink="">
      <xdr:nvSpPr>
        <xdr:cNvPr id="2050" name="Rectangle 1"/>
        <xdr:cNvSpPr>
          <a:spLocks noChangeArrowheads="1"/>
        </xdr:cNvSpPr>
      </xdr:nvSpPr>
      <xdr:spPr bwMode="auto">
        <a:xfrm>
          <a:off x="0" y="0"/>
          <a:ext cx="66675" cy="0"/>
        </a:xfrm>
        <a:prstGeom prst="rect">
          <a:avLst/>
        </a:prstGeom>
        <a:solidFill>
          <a:srgbClr val="C0C0C0"/>
        </a:solidFill>
        <a:ln w="1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4">
    <pageSetUpPr fitToPage="1"/>
  </sheetPr>
  <dimension ref="C1:M14"/>
  <sheetViews>
    <sheetView showGridLines="0" tabSelected="1" workbookViewId="0">
      <selection activeCell="F12" sqref="F12"/>
    </sheetView>
  </sheetViews>
  <sheetFormatPr defaultColWidth="11.42578125" defaultRowHeight="15" x14ac:dyDescent="0.2"/>
  <cols>
    <col min="1" max="1" width="0.140625" style="1" customWidth="1"/>
    <col min="2" max="2" width="2.28515625" style="1" customWidth="1"/>
    <col min="3" max="3" width="0.140625" style="1" customWidth="1"/>
    <col min="4" max="4" width="1.28515625" style="1" customWidth="1"/>
    <col min="5" max="7" width="10" style="1" customWidth="1"/>
    <col min="8" max="8" width="7" style="1" customWidth="1"/>
    <col min="9" max="9" width="0.5703125" style="1" hidden="1" customWidth="1"/>
    <col min="10" max="10" width="20.7109375" style="1" customWidth="1"/>
    <col min="11" max="11" width="10" style="1" customWidth="1"/>
    <col min="12" max="12" width="11" style="1" customWidth="1"/>
    <col min="13" max="13" width="0.140625" style="1" customWidth="1"/>
    <col min="14" max="14" width="4.7109375" style="1" customWidth="1"/>
    <col min="15" max="16384" width="11.42578125" style="1"/>
  </cols>
  <sheetData>
    <row r="1" spans="3:13" ht="0.95" customHeight="1" x14ac:dyDescent="0.2"/>
    <row r="2" spans="3:13" ht="12" customHeight="1" x14ac:dyDescent="0.2"/>
    <row r="3" spans="3:13" ht="0.95" customHeight="1" x14ac:dyDescent="0.2">
      <c r="C3" s="2"/>
      <c r="D3" s="3"/>
      <c r="E3" s="3"/>
      <c r="F3" s="3"/>
      <c r="G3" s="3"/>
      <c r="H3" s="3"/>
      <c r="I3" s="3"/>
      <c r="J3" s="3"/>
      <c r="K3" s="3"/>
      <c r="L3" s="3"/>
      <c r="M3" s="4"/>
    </row>
    <row r="4" spans="3:13" ht="3.95" customHeight="1" x14ac:dyDescent="0.2">
      <c r="C4" s="5"/>
      <c r="D4" s="6"/>
      <c r="E4" s="7"/>
      <c r="F4" s="7"/>
      <c r="G4" s="7"/>
      <c r="H4" s="7"/>
      <c r="I4" s="7"/>
      <c r="J4" s="7"/>
      <c r="K4" s="7"/>
      <c r="L4" s="7"/>
      <c r="M4" s="8"/>
    </row>
    <row r="5" spans="3:13" ht="20.25" x14ac:dyDescent="0.3">
      <c r="C5" s="5"/>
      <c r="D5" s="9"/>
      <c r="E5" s="10" t="s">
        <v>0</v>
      </c>
      <c r="F5" s="11"/>
      <c r="G5" s="11"/>
      <c r="H5" s="11"/>
      <c r="I5" s="11"/>
      <c r="J5" s="11"/>
      <c r="K5" s="12"/>
      <c r="L5" s="12"/>
      <c r="M5" s="8"/>
    </row>
    <row r="6" spans="3:13" ht="8.1" customHeight="1" x14ac:dyDescent="0.2">
      <c r="C6" s="5"/>
      <c r="D6" s="9"/>
      <c r="E6" s="13"/>
      <c r="F6" s="13"/>
      <c r="G6" s="13"/>
      <c r="H6" s="13"/>
      <c r="I6" s="13"/>
      <c r="J6" s="13"/>
      <c r="K6" s="14"/>
      <c r="L6" s="14"/>
      <c r="M6" s="8"/>
    </row>
    <row r="7" spans="3:13" x14ac:dyDescent="0.2">
      <c r="C7" s="5"/>
      <c r="D7" s="9"/>
      <c r="E7" s="13" t="s">
        <v>1</v>
      </c>
      <c r="F7" s="13"/>
      <c r="G7" s="13"/>
      <c r="H7" s="13"/>
      <c r="I7" s="13"/>
      <c r="J7" s="13"/>
      <c r="K7" s="14"/>
      <c r="L7" s="14"/>
      <c r="M7" s="8"/>
    </row>
    <row r="8" spans="3:13" x14ac:dyDescent="0.2">
      <c r="C8" s="5"/>
      <c r="D8" s="9"/>
      <c r="E8" s="13" t="s">
        <v>3</v>
      </c>
      <c r="F8" s="13"/>
      <c r="G8" s="13"/>
      <c r="H8" s="13"/>
      <c r="I8" s="13"/>
      <c r="J8" s="13"/>
      <c r="K8" s="14"/>
      <c r="L8" s="14"/>
      <c r="M8" s="8"/>
    </row>
    <row r="9" spans="3:13" x14ac:dyDescent="0.2">
      <c r="C9" s="5"/>
      <c r="D9" s="9"/>
      <c r="E9" s="13" t="s">
        <v>4</v>
      </c>
      <c r="F9" s="13"/>
      <c r="G9" s="13"/>
      <c r="H9" s="13"/>
      <c r="I9" s="13"/>
      <c r="J9" s="13"/>
      <c r="K9" s="14"/>
      <c r="L9" s="14"/>
      <c r="M9" s="8"/>
    </row>
    <row r="10" spans="3:13" x14ac:dyDescent="0.2">
      <c r="C10" s="5"/>
      <c r="D10" s="9"/>
      <c r="E10" s="13"/>
      <c r="F10" s="13"/>
      <c r="G10" s="13"/>
      <c r="H10" s="13"/>
      <c r="I10" s="13"/>
      <c r="J10" s="13"/>
      <c r="K10" s="14"/>
      <c r="L10" s="14"/>
      <c r="M10" s="8"/>
    </row>
    <row r="11" spans="3:13" ht="8.1" customHeight="1" x14ac:dyDescent="0.2">
      <c r="C11" s="5"/>
      <c r="D11" s="9"/>
      <c r="E11" s="13"/>
      <c r="F11" s="13"/>
      <c r="G11" s="13"/>
      <c r="H11" s="13"/>
      <c r="I11" s="13"/>
      <c r="J11" s="13"/>
      <c r="K11" s="14"/>
      <c r="L11" s="14"/>
      <c r="M11" s="8"/>
    </row>
    <row r="12" spans="3:13" x14ac:dyDescent="0.2">
      <c r="C12" s="5"/>
      <c r="D12" s="9"/>
      <c r="E12" s="15" t="s">
        <v>2</v>
      </c>
      <c r="F12" s="16">
        <v>2016</v>
      </c>
      <c r="G12" s="17"/>
      <c r="H12" s="18" t="str">
        <f>IF(I12=0,"Calendar","Fiscal")</f>
        <v>Fiscal</v>
      </c>
      <c r="I12" s="19">
        <v>1</v>
      </c>
      <c r="J12" s="14"/>
      <c r="K12" s="14"/>
      <c r="L12" s="14"/>
      <c r="M12" s="8"/>
    </row>
    <row r="13" spans="3:13" ht="8.1" customHeight="1" x14ac:dyDescent="0.2">
      <c r="C13" s="5"/>
      <c r="D13" s="9"/>
      <c r="E13" s="13"/>
      <c r="F13" s="13"/>
      <c r="G13" s="13"/>
      <c r="H13" s="13"/>
      <c r="I13" s="13"/>
      <c r="J13" s="13"/>
      <c r="K13" s="14"/>
      <c r="L13" s="14"/>
      <c r="M13" s="8"/>
    </row>
    <row r="14" spans="3:13" ht="0.95" customHeight="1" x14ac:dyDescent="0.2"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2"/>
    </row>
  </sheetData>
  <phoneticPr fontId="0" type="noConversion"/>
  <printOptions horizontalCentered="1"/>
  <pageMargins left="0.6" right="0.6" top="0.5" bottom="0.6" header="0.5" footer="0.6"/>
  <pageSetup orientation="portrait" horizontalDpi="300" verticalDpi="300" r:id="rId1"/>
  <headerFooter alignWithMargins="0">
    <oddFooter>&amp;L&amp;8File: &amp;F&amp;R&amp;8Printed: &amp;D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print="0" autoFill="0" autoLine="0" autoPict="0">
                <anchor moveWithCells="1">
                  <from>
                    <xdr:col>6</xdr:col>
                    <xdr:colOff>9525</xdr:colOff>
                    <xdr:row>10</xdr:row>
                    <xdr:rowOff>66675</xdr:rowOff>
                  </from>
                  <to>
                    <xdr:col>6</xdr:col>
                    <xdr:colOff>171450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pinner 3">
              <controlPr defaultSize="0" print="0" autoFill="0" autoLine="0" autoPict="0">
                <anchor moveWithCells="1">
                  <from>
                    <xdr:col>9</xdr:col>
                    <xdr:colOff>0</xdr:colOff>
                    <xdr:row>10</xdr:row>
                    <xdr:rowOff>76200</xdr:rowOff>
                  </from>
                  <to>
                    <xdr:col>9</xdr:col>
                    <xdr:colOff>161925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autoPageBreaks="0" fitToPage="1"/>
  </sheetPr>
  <dimension ref="B1:CH215"/>
  <sheetViews>
    <sheetView showGridLines="0" topLeftCell="A3" workbookViewId="0">
      <selection activeCell="BP28" sqref="BP28"/>
    </sheetView>
  </sheetViews>
  <sheetFormatPr defaultColWidth="11.42578125" defaultRowHeight="15" x14ac:dyDescent="0.2"/>
  <cols>
    <col min="1" max="1" width="1" style="23" customWidth="1"/>
    <col min="2" max="2" width="3.28515625" style="23" hidden="1" customWidth="1"/>
    <col min="3" max="3" width="4.140625" style="23" hidden="1" customWidth="1"/>
    <col min="4" max="25" width="4.42578125" style="23" hidden="1" customWidth="1"/>
    <col min="26" max="27" width="4.28515625" style="23" hidden="1" customWidth="1"/>
    <col min="28" max="28" width="0.140625" style="23" hidden="1" customWidth="1"/>
    <col min="29" max="29" width="0.7109375" style="23" hidden="1" customWidth="1"/>
    <col min="30" max="30" width="5.28515625" style="23" hidden="1" customWidth="1"/>
    <col min="31" max="31" width="0.42578125" style="23" hidden="1" customWidth="1"/>
    <col min="32" max="32" width="3.28515625" style="23" hidden="1" customWidth="1"/>
    <col min="33" max="33" width="4.42578125" style="23" customWidth="1"/>
    <col min="34" max="34" width="4.28515625" style="23" customWidth="1"/>
    <col min="35" max="38" width="4.42578125" style="23" customWidth="1"/>
    <col min="39" max="39" width="4.7109375" style="23" customWidth="1"/>
    <col min="40" max="40" width="4.42578125" style="23" customWidth="1"/>
    <col min="41" max="41" width="5" style="23" customWidth="1"/>
    <col min="42" max="46" width="4.42578125" style="23" customWidth="1"/>
    <col min="47" max="47" width="4.7109375" style="23" customWidth="1"/>
    <col min="48" max="54" width="4.42578125" style="23" customWidth="1"/>
    <col min="55" max="56" width="4.42578125" style="23" bestFit="1" customWidth="1"/>
    <col min="57" max="57" width="1.42578125" style="23" customWidth="1"/>
    <col min="58" max="58" width="0.7109375" style="23" customWidth="1"/>
    <col min="59" max="60" width="5.7109375" style="23" customWidth="1"/>
    <col min="61" max="61" width="9" style="23" bestFit="1" customWidth="1"/>
    <col min="62" max="66" width="5.7109375" style="23" customWidth="1"/>
    <col min="67" max="67" width="0.7109375" style="23" customWidth="1"/>
    <col min="68" max="68" width="13.28515625" style="23" bestFit="1" customWidth="1"/>
    <col min="69" max="69" width="5.42578125" style="23" customWidth="1"/>
    <col min="70" max="70" width="4.85546875" style="23" customWidth="1"/>
    <col min="71" max="72" width="5.140625" style="23" customWidth="1"/>
    <col min="73" max="73" width="6" style="23" customWidth="1"/>
    <col min="74" max="74" width="9.42578125" style="23" customWidth="1"/>
    <col min="75" max="75" width="3.140625" style="23" bestFit="1" customWidth="1"/>
    <col min="76" max="76" width="11" style="23" customWidth="1"/>
    <col min="77" max="77" width="13.28515625" style="23" bestFit="1" customWidth="1"/>
    <col min="78" max="78" width="7.5703125" style="23" customWidth="1"/>
    <col min="79" max="79" width="6.7109375" style="23" customWidth="1"/>
    <col min="80" max="80" width="5.85546875" style="23" customWidth="1"/>
    <col min="81" max="82" width="7.140625" style="23" customWidth="1"/>
    <col min="83" max="83" width="10" style="23" customWidth="1"/>
    <col min="84" max="84" width="10.140625" style="23" customWidth="1"/>
    <col min="85" max="85" width="6.85546875" style="23" customWidth="1"/>
    <col min="86" max="16384" width="11.42578125" style="23"/>
  </cols>
  <sheetData>
    <row r="1" spans="3:67" ht="9" hidden="1" customHeight="1" x14ac:dyDescent="0.2"/>
    <row r="2" spans="3:67" hidden="1" x14ac:dyDescent="0.2"/>
    <row r="3" spans="3:67" ht="1.35" customHeight="1" x14ac:dyDescent="0.2">
      <c r="C3" s="24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6"/>
      <c r="AF3" s="24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6"/>
      <c r="BG3" s="71"/>
      <c r="BH3" s="71"/>
      <c r="BI3" s="71"/>
      <c r="BJ3" s="71"/>
      <c r="BK3" s="71"/>
      <c r="BL3" s="71"/>
      <c r="BM3" s="71"/>
      <c r="BN3" s="71"/>
      <c r="BO3" s="71"/>
    </row>
    <row r="4" spans="3:67" ht="9.9499999999999993" customHeight="1" x14ac:dyDescent="0.2">
      <c r="C4" s="27"/>
      <c r="D4" s="28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0"/>
      <c r="AC4" s="31"/>
      <c r="AF4" s="27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30"/>
      <c r="BF4" s="31"/>
      <c r="BG4" s="71"/>
      <c r="BH4" s="71"/>
      <c r="BI4" s="71"/>
      <c r="BJ4" s="71"/>
      <c r="BK4" s="71"/>
      <c r="BL4" s="71"/>
      <c r="BM4" s="71"/>
      <c r="BN4" s="71"/>
      <c r="BO4" s="71"/>
    </row>
    <row r="5" spans="3:67" s="77" customFormat="1" ht="27.6" customHeight="1" x14ac:dyDescent="0.55000000000000004">
      <c r="C5" s="78"/>
      <c r="D5" s="79"/>
      <c r="E5" s="80" t="str">
        <f>FIXED(Intro!F11+IF(Intro!F11&gt;199,0,1900),0,TRUE)</f>
        <v>1900</v>
      </c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2"/>
      <c r="AC5" s="83"/>
      <c r="AF5" s="78"/>
      <c r="AG5" s="81"/>
      <c r="AH5" s="84" t="str">
        <f>Intro!H12&amp;"  " &amp;FIXED(Intro!$F$12+IF(Intro!$F$12&gt;199,0,1900),0,TRUE)</f>
        <v>Fiscal  2016</v>
      </c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2"/>
      <c r="BF5" s="83"/>
      <c r="BG5" s="85"/>
      <c r="BH5" s="85"/>
      <c r="BI5" s="85"/>
      <c r="BJ5" s="85"/>
      <c r="BK5" s="85"/>
      <c r="BL5" s="85"/>
      <c r="BM5" s="85"/>
      <c r="BN5" s="85"/>
      <c r="BO5" s="85"/>
    </row>
    <row r="6" spans="3:67" ht="27.6" customHeight="1" x14ac:dyDescent="0.8">
      <c r="C6" s="27"/>
      <c r="D6" s="32"/>
      <c r="E6" s="33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5"/>
      <c r="AC6" s="31"/>
      <c r="AF6" s="27"/>
      <c r="AG6" s="34"/>
      <c r="AH6" s="72"/>
      <c r="AI6" s="34"/>
      <c r="AJ6" s="34"/>
      <c r="AK6" s="34"/>
      <c r="AL6" s="34"/>
      <c r="AM6" s="34"/>
      <c r="AN6" s="34"/>
      <c r="AO6" s="75"/>
      <c r="AP6" s="34"/>
      <c r="AQ6" s="34"/>
      <c r="AR6" s="34"/>
      <c r="AS6" s="76" t="s">
        <v>30</v>
      </c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5"/>
      <c r="BF6" s="31"/>
      <c r="BG6" s="71"/>
      <c r="BH6" s="71"/>
      <c r="BI6" s="71"/>
      <c r="BJ6" s="71"/>
      <c r="BK6" s="71"/>
      <c r="BL6" s="71"/>
      <c r="BM6" s="71"/>
      <c r="BN6" s="71"/>
      <c r="BO6" s="71"/>
    </row>
    <row r="7" spans="3:67" ht="11.25" customHeight="1" x14ac:dyDescent="0.2">
      <c r="C7" s="27"/>
      <c r="D7" s="32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5"/>
      <c r="AC7" s="31"/>
      <c r="AF7" s="27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5"/>
      <c r="BF7" s="31"/>
      <c r="BG7" s="71"/>
      <c r="BH7" s="71"/>
      <c r="BI7" s="71"/>
      <c r="BJ7" s="71"/>
      <c r="BK7" s="71"/>
      <c r="BL7" s="71"/>
      <c r="BM7" s="71"/>
      <c r="BN7" s="71"/>
      <c r="BO7" s="71"/>
    </row>
    <row r="8" spans="3:67" ht="17.100000000000001" customHeight="1" x14ac:dyDescent="0.2">
      <c r="C8" s="27"/>
      <c r="D8" s="32"/>
      <c r="E8" s="37" t="s">
        <v>5</v>
      </c>
      <c r="F8" s="38"/>
      <c r="G8" s="38"/>
      <c r="H8" s="38"/>
      <c r="I8" s="38"/>
      <c r="J8" s="38"/>
      <c r="K8" s="39"/>
      <c r="L8" s="36"/>
      <c r="M8" s="37" t="s">
        <v>6</v>
      </c>
      <c r="N8" s="38"/>
      <c r="O8" s="38"/>
      <c r="P8" s="38"/>
      <c r="Q8" s="38"/>
      <c r="R8" s="38"/>
      <c r="S8" s="39"/>
      <c r="T8" s="36"/>
      <c r="U8" s="37" t="s">
        <v>7</v>
      </c>
      <c r="V8" s="38"/>
      <c r="W8" s="38"/>
      <c r="X8" s="38"/>
      <c r="Y8" s="38"/>
      <c r="Z8" s="38"/>
      <c r="AA8" s="39"/>
      <c r="AB8" s="35"/>
      <c r="AC8" s="31"/>
      <c r="AF8" s="27"/>
      <c r="AG8" s="36"/>
      <c r="AH8" s="37" t="str">
        <f>IF(Intro!$I$12=0,$CC200,$BS209)</f>
        <v>OCTOBER</v>
      </c>
      <c r="AI8" s="38"/>
      <c r="AJ8" s="38"/>
      <c r="AK8" s="38"/>
      <c r="AL8" s="38"/>
      <c r="AM8" s="38"/>
      <c r="AN8" s="39"/>
      <c r="AO8" s="36"/>
      <c r="AP8" s="37" t="str">
        <f>IF(Intro!$I$12=0,$CC201,$BS210)</f>
        <v>NOVEMBER</v>
      </c>
      <c r="AQ8" s="38"/>
      <c r="AR8" s="38"/>
      <c r="AS8" s="38"/>
      <c r="AT8" s="38"/>
      <c r="AU8" s="38"/>
      <c r="AV8" s="39"/>
      <c r="AW8" s="36"/>
      <c r="AX8" s="37" t="str">
        <f>IF(Intro!$I$12=0,$CC202,$BS211)</f>
        <v>DECEMBER</v>
      </c>
      <c r="AY8" s="38"/>
      <c r="AZ8" s="38"/>
      <c r="BA8" s="38"/>
      <c r="BB8" s="38"/>
      <c r="BC8" s="38"/>
      <c r="BD8" s="39"/>
      <c r="BE8" s="35"/>
      <c r="BF8" s="31"/>
      <c r="BG8" s="71"/>
      <c r="BH8" s="71"/>
      <c r="BI8" s="71"/>
      <c r="BJ8" s="71"/>
      <c r="BK8" s="71"/>
      <c r="BL8" s="71"/>
      <c r="BM8" s="71"/>
      <c r="BN8" s="71"/>
      <c r="BO8" s="71"/>
    </row>
    <row r="9" spans="3:67" ht="17.100000000000001" customHeight="1" x14ac:dyDescent="0.2">
      <c r="C9" s="27"/>
      <c r="D9" s="32"/>
      <c r="E9" s="40" t="s">
        <v>8</v>
      </c>
      <c r="F9" s="41" t="s">
        <v>9</v>
      </c>
      <c r="G9" s="41" t="s">
        <v>10</v>
      </c>
      <c r="H9" s="41" t="s">
        <v>11</v>
      </c>
      <c r="I9" s="41" t="s">
        <v>10</v>
      </c>
      <c r="J9" s="41" t="s">
        <v>12</v>
      </c>
      <c r="K9" s="42" t="s">
        <v>8</v>
      </c>
      <c r="L9" s="36"/>
      <c r="M9" s="40" t="s">
        <v>13</v>
      </c>
      <c r="N9" s="41" t="s">
        <v>9</v>
      </c>
      <c r="O9" s="41" t="s">
        <v>10</v>
      </c>
      <c r="P9" s="41" t="s">
        <v>11</v>
      </c>
      <c r="Q9" s="41" t="s">
        <v>10</v>
      </c>
      <c r="R9" s="41" t="s">
        <v>12</v>
      </c>
      <c r="S9" s="42" t="s">
        <v>8</v>
      </c>
      <c r="T9" s="36"/>
      <c r="U9" s="40" t="s">
        <v>13</v>
      </c>
      <c r="V9" s="41" t="s">
        <v>9</v>
      </c>
      <c r="W9" s="41" t="s">
        <v>10</v>
      </c>
      <c r="X9" s="41" t="s">
        <v>11</v>
      </c>
      <c r="Y9" s="41" t="s">
        <v>10</v>
      </c>
      <c r="Z9" s="41" t="s">
        <v>12</v>
      </c>
      <c r="AA9" s="42" t="s">
        <v>8</v>
      </c>
      <c r="AB9" s="35"/>
      <c r="AC9" s="31"/>
      <c r="AF9" s="27"/>
      <c r="AG9" s="36"/>
      <c r="AH9" s="40" t="s">
        <v>8</v>
      </c>
      <c r="AI9" s="41" t="s">
        <v>9</v>
      </c>
      <c r="AJ9" s="41" t="s">
        <v>10</v>
      </c>
      <c r="AK9" s="41" t="s">
        <v>11</v>
      </c>
      <c r="AL9" s="41" t="s">
        <v>10</v>
      </c>
      <c r="AM9" s="41" t="s">
        <v>12</v>
      </c>
      <c r="AN9" s="42" t="s">
        <v>8</v>
      </c>
      <c r="AO9" s="36"/>
      <c r="AP9" s="40" t="s">
        <v>13</v>
      </c>
      <c r="AQ9" s="41" t="s">
        <v>9</v>
      </c>
      <c r="AR9" s="41" t="s">
        <v>10</v>
      </c>
      <c r="AS9" s="41" t="s">
        <v>11</v>
      </c>
      <c r="AT9" s="41" t="s">
        <v>10</v>
      </c>
      <c r="AU9" s="41" t="s">
        <v>12</v>
      </c>
      <c r="AV9" s="42" t="s">
        <v>8</v>
      </c>
      <c r="AW9" s="36"/>
      <c r="AX9" s="40" t="s">
        <v>13</v>
      </c>
      <c r="AY9" s="41" t="s">
        <v>9</v>
      </c>
      <c r="AZ9" s="41" t="s">
        <v>10</v>
      </c>
      <c r="BA9" s="41" t="s">
        <v>11</v>
      </c>
      <c r="BB9" s="41" t="s">
        <v>10</v>
      </c>
      <c r="BC9" s="41" t="s">
        <v>12</v>
      </c>
      <c r="BD9" s="42" t="s">
        <v>8</v>
      </c>
      <c r="BE9" s="35"/>
      <c r="BF9" s="31"/>
      <c r="BG9" s="71"/>
      <c r="BH9" s="71"/>
      <c r="BI9" s="71"/>
      <c r="BJ9" s="71"/>
      <c r="BK9" s="71"/>
      <c r="BL9" s="71"/>
      <c r="BM9" s="71"/>
      <c r="BN9" s="71"/>
      <c r="BO9" s="71"/>
    </row>
    <row r="10" spans="3:67" ht="17.100000000000001" customHeight="1" x14ac:dyDescent="0.2">
      <c r="C10" s="27"/>
      <c r="D10" s="32"/>
      <c r="E10" s="43" t="str">
        <f>IF($CG$200=CA213,1,"")</f>
        <v/>
      </c>
      <c r="F10" s="43" t="str">
        <f t="shared" ref="F10:K10" si="0">IF(OR($CG$200=CB213,E10&gt;=1),1+E10,"")</f>
        <v/>
      </c>
      <c r="G10" s="43" t="str">
        <f t="shared" si="0"/>
        <v/>
      </c>
      <c r="H10" s="43" t="str">
        <f t="shared" si="0"/>
        <v/>
      </c>
      <c r="I10" s="43" t="str">
        <f t="shared" si="0"/>
        <v/>
      </c>
      <c r="J10" s="43">
        <f t="shared" si="0"/>
        <v>1</v>
      </c>
      <c r="K10" s="43">
        <f t="shared" si="0"/>
        <v>2</v>
      </c>
      <c r="L10" s="36"/>
      <c r="M10" s="43" t="str">
        <f>IF($CG$201=CA213,1,"")</f>
        <v/>
      </c>
      <c r="N10" s="43">
        <f t="shared" ref="N10:S10" si="1">IF(OR($CG$201=CB213,M10&gt;=1),1+M10,"")</f>
        <v>1</v>
      </c>
      <c r="O10" s="43">
        <f t="shared" si="1"/>
        <v>2</v>
      </c>
      <c r="P10" s="43">
        <f t="shared" si="1"/>
        <v>3</v>
      </c>
      <c r="Q10" s="43">
        <f t="shared" si="1"/>
        <v>4</v>
      </c>
      <c r="R10" s="43">
        <f t="shared" si="1"/>
        <v>5</v>
      </c>
      <c r="S10" s="43">
        <f t="shared" si="1"/>
        <v>6</v>
      </c>
      <c r="T10" s="36"/>
      <c r="U10" s="43" t="str">
        <f>IF($CG$202=CA213,1,"")</f>
        <v/>
      </c>
      <c r="V10" s="43" t="str">
        <f t="shared" ref="V10:AA10" si="2">IF(OR($CG$202=CB213,U10&gt;=1),1+U10,"")</f>
        <v/>
      </c>
      <c r="W10" s="43">
        <f t="shared" si="2"/>
        <v>1</v>
      </c>
      <c r="X10" s="43">
        <f t="shared" si="2"/>
        <v>2</v>
      </c>
      <c r="Y10" s="43">
        <f t="shared" si="2"/>
        <v>3</v>
      </c>
      <c r="Z10" s="43">
        <f t="shared" si="2"/>
        <v>4</v>
      </c>
      <c r="AA10" s="43">
        <f t="shared" si="2"/>
        <v>5</v>
      </c>
      <c r="AB10" s="35"/>
      <c r="AC10" s="31"/>
      <c r="AF10" s="27">
        <v>1</v>
      </c>
      <c r="AG10" s="36">
        <v>1</v>
      </c>
      <c r="AH10" s="43">
        <f>IF(Intro!$I$12=1,IF($BW$209&lt;=BQ213,IF($BW$209=BQ213,IF(BX214=6,8,1),AF10+1),IF(AI10&gt;1,AI10-1,AI10+30-1)),IF($CG$200=CA213,1,""))</f>
        <v>4</v>
      </c>
      <c r="AI10" s="43">
        <f>IF(Intro!$I$12=1,IF($BW$209&lt;=BR213,IF($BW$209=BR213,IF(BX214=6,8,1),AH10+1),IF(AJ10&gt;1,AJ10-1,AJ10+30-1)),IF(OR($CG$200=CB213,E10&gt;=1),1+E10,""))</f>
        <v>5</v>
      </c>
      <c r="AJ10" s="43">
        <f>IF(Intro!$I$12=1,IF($BW$209&lt;=BS213,IF($BW$209=BS213,IF(BX214=6,8,1),AI10+1),IF(AK10&gt;1,AK10-1,AK10+30-1)),IF(OR($CG$200=CC213,F10&gt;=1),1+F10,""))</f>
        <v>6</v>
      </c>
      <c r="AK10" s="43">
        <f>IF(Intro!$I$12=1,IF($BW$209&lt;=BT213,IF($BW$209=BT213,IF(BX214=6,8,1),AJ10+1),IF(AL10&gt;1,AL10-1,AL10+30-1)),IF(OR($CG$200=CD213,G10&gt;=1),1+G10,""))</f>
        <v>7</v>
      </c>
      <c r="AL10" s="43">
        <f>IF(Intro!$I$12=1,IF($BW$209&lt;=BU213,IF($BW$209=BU213,IF($BX$214=6,8,1),AK10+1),IF(AM10&gt;1,AM10-1,AM10+30-1)),IF(OR($CG$200=CE213,H10&gt;=1),1+H10,""))</f>
        <v>8</v>
      </c>
      <c r="AM10" s="43">
        <f>IF(Intro!$I$12=1,IF($BW$209&lt;=BV213,IF($BW$209=BV213,IF(BX214=6,8,8),AL10+1),IF(AN10&gt;1,AN10-1,AN10+30-1)),IF(OR($CG$200=CF213,I10&gt;=1),1+I10,""))</f>
        <v>9</v>
      </c>
      <c r="AN10" s="43">
        <f>AM10+1</f>
        <v>10</v>
      </c>
      <c r="AO10" s="36">
        <f>IF(AND(Intro!$I$12=0,AG14&gt;1,AN14&gt;1),AG14+1,IF(AND(Intro!$I$12=0,AG14&gt;1,AH14&gt;1),AG14,IF(AND(Intro!$I$12=0),AG14+1,AG13+1)))</f>
        <v>5</v>
      </c>
      <c r="AP10" s="43">
        <f>IF(Intro!$I$12=1,IF((1+AN13)&gt;$BQ$209,1,1+AN13),IF($CG$201=CA213,1,""))</f>
        <v>1</v>
      </c>
      <c r="AQ10" s="43">
        <f>IF(Intro!$I$12=1,IF((1+AP10)&gt;$BQ$209,1,1+AP10),IF(OR($CG$201=CB213,M10&gt;=1),1+M10,""))</f>
        <v>2</v>
      </c>
      <c r="AR10" s="43">
        <f>IF(Intro!$I$12=1,IF((1+AQ10)&gt;$BQ$209,1,1+AQ10),IF(OR($CG$201=CC213,N10&gt;=1),1+N10,""))</f>
        <v>3</v>
      </c>
      <c r="AS10" s="43">
        <f>IF(Intro!$I$12=1,IF((1+AR10)&gt;$BQ$209,1,1+AR10),IF(OR($CG$201=CD213,O10&gt;=1),1+O10,""))</f>
        <v>4</v>
      </c>
      <c r="AT10" s="43">
        <f>IF(Intro!$I$12=1,IF((1+AS10)&gt;$BQ$209,1,1+AS10),IF(OR($CG$201=CE213,P10&gt;=1),1+P10,""))</f>
        <v>5</v>
      </c>
      <c r="AU10" s="43">
        <f>IF(Intro!$I$12=1,IF((1+AT10)&gt;$BQ$209,1,1+AT10),IF(OR($CG$201=CF213,Q10&gt;=1),1+Q10,""))</f>
        <v>6</v>
      </c>
      <c r="AV10" s="43">
        <f>IF(Intro!$I$12=1,IF((1+AU10)&gt;$BQ$209,1,1+AU10),IF(OR($CG$201=CG213,R10&gt;=1),1+R10,""))</f>
        <v>7</v>
      </c>
      <c r="AW10" s="36">
        <f>IF(AND(Intro!$I$12=0,AO14= "",AV14= ""),AO13+1,IF(AND(Intro!$I$12=0,AO14&gt;1,AP14&gt;1),AO14,IF(AND(Intro!$I$12=0),AO13+1,AO14+1)))</f>
        <v>10</v>
      </c>
      <c r="AX10" s="43">
        <f>IF(Intro!$I$12=1,IF((1+AV14)&gt;$BQ$210,1,1+AV14),IF($CG$202=CA213,1,""))</f>
        <v>6</v>
      </c>
      <c r="AY10" s="43">
        <f>IF(Intro!$I$12=1,IF((1+AX10)&gt;$BQ$210,1,1+AX10),IF(OR($CG$202=CB213,U10&gt;=1),1+U10,""))</f>
        <v>7</v>
      </c>
      <c r="AZ10" s="43">
        <f>IF(Intro!$I$12=1,IF((1+AY10)&gt;$BQ$210,1,1+AY10),IF(OR($CG$202=CC213,V10&gt;=1),1+V10,""))</f>
        <v>8</v>
      </c>
      <c r="BA10" s="43">
        <f>IF(Intro!$I$12=1,IF((1+AZ10)&gt;$BQ$210,1,1+AZ10),IF(OR($CG$202=CD213,W10&gt;=1),1+W10,""))</f>
        <v>9</v>
      </c>
      <c r="BB10" s="43">
        <f>IF(Intro!$I$12=1,IF((1+BA10)&gt;$BQ$210,1,1+BA10),IF(OR($CG$202=CE213,X10&gt;=1),1+X10,""))</f>
        <v>10</v>
      </c>
      <c r="BC10" s="43">
        <f>IF(Intro!$I$12=1,IF((1+BB10)&gt;$BQ$210,1,1+BB10),IF(OR($CG$202=CF213,Y10&gt;=1),1+Y10,""))</f>
        <v>11</v>
      </c>
      <c r="BD10" s="43">
        <f>IF(Intro!$I$12=1,IF((1+BC10)&gt;$BQ$210,1,1+BC10),IF(OR($CG$202=CG213,Z10&gt;=1),1+Z10,""))</f>
        <v>12</v>
      </c>
      <c r="BE10" s="35"/>
      <c r="BF10" s="31"/>
      <c r="BG10" s="71"/>
      <c r="BH10" s="71"/>
      <c r="BI10" s="71"/>
      <c r="BJ10" s="71"/>
      <c r="BK10" s="71"/>
      <c r="BL10" s="71"/>
      <c r="BM10" s="71"/>
      <c r="BN10" s="71"/>
      <c r="BO10" s="71"/>
    </row>
    <row r="11" spans="3:67" ht="17.100000000000001" customHeight="1" x14ac:dyDescent="0.2">
      <c r="C11" s="27"/>
      <c r="D11" s="32"/>
      <c r="E11" s="43">
        <f>1+K10</f>
        <v>3</v>
      </c>
      <c r="F11" s="43">
        <f t="shared" ref="F11:J13" si="3">1+E11</f>
        <v>4</v>
      </c>
      <c r="G11" s="43">
        <f t="shared" si="3"/>
        <v>5</v>
      </c>
      <c r="H11" s="43">
        <f t="shared" si="3"/>
        <v>6</v>
      </c>
      <c r="I11" s="43">
        <f t="shared" si="3"/>
        <v>7</v>
      </c>
      <c r="J11" s="43">
        <f t="shared" si="3"/>
        <v>8</v>
      </c>
      <c r="K11" s="43">
        <f>J11+1</f>
        <v>9</v>
      </c>
      <c r="L11" s="36"/>
      <c r="M11" s="43">
        <f>1+S10</f>
        <v>7</v>
      </c>
      <c r="N11" s="43">
        <f t="shared" ref="N11:R13" si="4">1+M11</f>
        <v>8</v>
      </c>
      <c r="O11" s="43">
        <f t="shared" si="4"/>
        <v>9</v>
      </c>
      <c r="P11" s="43">
        <f t="shared" si="4"/>
        <v>10</v>
      </c>
      <c r="Q11" s="43">
        <f t="shared" si="4"/>
        <v>11</v>
      </c>
      <c r="R11" s="43">
        <f t="shared" si="4"/>
        <v>12</v>
      </c>
      <c r="S11" s="43">
        <f>R11+1</f>
        <v>13</v>
      </c>
      <c r="T11" s="36"/>
      <c r="U11" s="43">
        <f>1+AA10</f>
        <v>6</v>
      </c>
      <c r="V11" s="43">
        <f t="shared" ref="V11:Z13" si="5">1+U11</f>
        <v>7</v>
      </c>
      <c r="W11" s="43">
        <f t="shared" si="5"/>
        <v>8</v>
      </c>
      <c r="X11" s="43">
        <f t="shared" si="5"/>
        <v>9</v>
      </c>
      <c r="Y11" s="43">
        <f t="shared" si="5"/>
        <v>10</v>
      </c>
      <c r="Z11" s="43">
        <f t="shared" si="5"/>
        <v>11</v>
      </c>
      <c r="AA11" s="43">
        <f>Z11+1</f>
        <v>12</v>
      </c>
      <c r="AB11" s="35"/>
      <c r="AC11" s="31"/>
      <c r="AF11" s="27"/>
      <c r="AG11" s="36">
        <f>(AG10+1)</f>
        <v>2</v>
      </c>
      <c r="AH11" s="43">
        <f>1+AN10</f>
        <v>11</v>
      </c>
      <c r="AI11" s="43">
        <f t="shared" ref="AI11:AM13" si="6">1+AH11</f>
        <v>12</v>
      </c>
      <c r="AJ11" s="43">
        <f t="shared" si="6"/>
        <v>13</v>
      </c>
      <c r="AK11" s="43">
        <f t="shared" si="6"/>
        <v>14</v>
      </c>
      <c r="AL11" s="43">
        <f t="shared" si="6"/>
        <v>15</v>
      </c>
      <c r="AM11" s="43">
        <f t="shared" si="6"/>
        <v>16</v>
      </c>
      <c r="AN11" s="43">
        <f>AM11+1</f>
        <v>17</v>
      </c>
      <c r="AO11" s="36">
        <f>AO10+1</f>
        <v>6</v>
      </c>
      <c r="AP11" s="43">
        <f>IF(Intro!$I$12=1,IF((1+AV10)&gt;$BQ$209,1,1+AV10),IF($CG$201=CA214,1,1+AV10))</f>
        <v>8</v>
      </c>
      <c r="AQ11" s="43">
        <f t="shared" ref="AQ11:AU13" si="7">1+AP11</f>
        <v>9</v>
      </c>
      <c r="AR11" s="43">
        <f t="shared" si="7"/>
        <v>10</v>
      </c>
      <c r="AS11" s="43">
        <f t="shared" si="7"/>
        <v>11</v>
      </c>
      <c r="AT11" s="43">
        <f t="shared" si="7"/>
        <v>12</v>
      </c>
      <c r="AU11" s="43">
        <f t="shared" si="7"/>
        <v>13</v>
      </c>
      <c r="AV11" s="43">
        <f>AU11+1</f>
        <v>14</v>
      </c>
      <c r="AW11" s="36">
        <f>AW10+1</f>
        <v>11</v>
      </c>
      <c r="AX11" s="43">
        <f>1+BD10</f>
        <v>13</v>
      </c>
      <c r="AY11" s="43">
        <f t="shared" ref="AY11:BC13" si="8">1+AX11</f>
        <v>14</v>
      </c>
      <c r="AZ11" s="43">
        <f t="shared" si="8"/>
        <v>15</v>
      </c>
      <c r="BA11" s="43">
        <f t="shared" si="8"/>
        <v>16</v>
      </c>
      <c r="BB11" s="43">
        <f t="shared" si="8"/>
        <v>17</v>
      </c>
      <c r="BC11" s="43">
        <f t="shared" si="8"/>
        <v>18</v>
      </c>
      <c r="BD11" s="43">
        <f>BC11+1</f>
        <v>19</v>
      </c>
      <c r="BE11" s="35"/>
      <c r="BF11" s="31"/>
      <c r="BG11" s="71"/>
      <c r="BH11" s="71"/>
      <c r="BI11" s="71"/>
      <c r="BJ11" s="71"/>
      <c r="BK11" s="71"/>
      <c r="BL11" s="71"/>
      <c r="BM11" s="71"/>
      <c r="BN11" s="71"/>
      <c r="BO11" s="71"/>
    </row>
    <row r="12" spans="3:67" ht="17.100000000000001" customHeight="1" x14ac:dyDescent="0.2">
      <c r="C12" s="27"/>
      <c r="D12" s="32"/>
      <c r="E12" s="43">
        <f>1+K11</f>
        <v>10</v>
      </c>
      <c r="F12" s="43">
        <f t="shared" si="3"/>
        <v>11</v>
      </c>
      <c r="G12" s="43">
        <f t="shared" si="3"/>
        <v>12</v>
      </c>
      <c r="H12" s="43">
        <f t="shared" si="3"/>
        <v>13</v>
      </c>
      <c r="I12" s="43">
        <f t="shared" si="3"/>
        <v>14</v>
      </c>
      <c r="J12" s="43">
        <f t="shared" si="3"/>
        <v>15</v>
      </c>
      <c r="K12" s="43">
        <f>J12+1</f>
        <v>16</v>
      </c>
      <c r="L12" s="36"/>
      <c r="M12" s="43">
        <f>1+S11</f>
        <v>14</v>
      </c>
      <c r="N12" s="43">
        <f t="shared" si="4"/>
        <v>15</v>
      </c>
      <c r="O12" s="43">
        <f t="shared" si="4"/>
        <v>16</v>
      </c>
      <c r="P12" s="43">
        <f t="shared" si="4"/>
        <v>17</v>
      </c>
      <c r="Q12" s="43">
        <f t="shared" si="4"/>
        <v>18</v>
      </c>
      <c r="R12" s="43">
        <f t="shared" si="4"/>
        <v>19</v>
      </c>
      <c r="S12" s="43">
        <f>R12+1</f>
        <v>20</v>
      </c>
      <c r="T12" s="36"/>
      <c r="U12" s="43">
        <f>1+AA11</f>
        <v>13</v>
      </c>
      <c r="V12" s="43">
        <f t="shared" si="5"/>
        <v>14</v>
      </c>
      <c r="W12" s="43">
        <f t="shared" si="5"/>
        <v>15</v>
      </c>
      <c r="X12" s="43">
        <f t="shared" si="5"/>
        <v>16</v>
      </c>
      <c r="Y12" s="43">
        <f t="shared" si="5"/>
        <v>17</v>
      </c>
      <c r="Z12" s="43">
        <f t="shared" si="5"/>
        <v>18</v>
      </c>
      <c r="AA12" s="43">
        <f>Z12+1</f>
        <v>19</v>
      </c>
      <c r="AB12" s="35"/>
      <c r="AC12" s="31"/>
      <c r="AF12" s="27"/>
      <c r="AG12" s="36">
        <f>AG11+1</f>
        <v>3</v>
      </c>
      <c r="AH12" s="43">
        <f>1+AN11</f>
        <v>18</v>
      </c>
      <c r="AI12" s="43">
        <f t="shared" si="6"/>
        <v>19</v>
      </c>
      <c r="AJ12" s="43">
        <f t="shared" si="6"/>
        <v>20</v>
      </c>
      <c r="AK12" s="43">
        <f t="shared" si="6"/>
        <v>21</v>
      </c>
      <c r="AL12" s="43">
        <f t="shared" si="6"/>
        <v>22</v>
      </c>
      <c r="AM12" s="43">
        <f t="shared" si="6"/>
        <v>23</v>
      </c>
      <c r="AN12" s="43">
        <f>AM12+1</f>
        <v>24</v>
      </c>
      <c r="AO12" s="36">
        <f>AO11+1</f>
        <v>7</v>
      </c>
      <c r="AP12" s="43">
        <f>1+AV11</f>
        <v>15</v>
      </c>
      <c r="AQ12" s="43">
        <f t="shared" si="7"/>
        <v>16</v>
      </c>
      <c r="AR12" s="43">
        <f t="shared" si="7"/>
        <v>17</v>
      </c>
      <c r="AS12" s="43">
        <f t="shared" si="7"/>
        <v>18</v>
      </c>
      <c r="AT12" s="43">
        <f t="shared" si="7"/>
        <v>19</v>
      </c>
      <c r="AU12" s="43">
        <f t="shared" si="7"/>
        <v>20</v>
      </c>
      <c r="AV12" s="43">
        <f>AU12+1</f>
        <v>21</v>
      </c>
      <c r="AW12" s="36">
        <f>AW11+1</f>
        <v>12</v>
      </c>
      <c r="AX12" s="43">
        <f>1+BD11</f>
        <v>20</v>
      </c>
      <c r="AY12" s="43">
        <f t="shared" si="8"/>
        <v>21</v>
      </c>
      <c r="AZ12" s="43">
        <f t="shared" si="8"/>
        <v>22</v>
      </c>
      <c r="BA12" s="43">
        <f t="shared" si="8"/>
        <v>23</v>
      </c>
      <c r="BB12" s="43">
        <f t="shared" si="8"/>
        <v>24</v>
      </c>
      <c r="BC12" s="43">
        <f t="shared" si="8"/>
        <v>25</v>
      </c>
      <c r="BD12" s="43">
        <f>BC12+1</f>
        <v>26</v>
      </c>
      <c r="BE12" s="35"/>
      <c r="BF12" s="31"/>
      <c r="BG12" s="71"/>
      <c r="BH12" s="71"/>
      <c r="BI12" s="71"/>
      <c r="BJ12" s="71"/>
      <c r="BK12" s="71"/>
      <c r="BL12" s="71"/>
      <c r="BM12" s="71"/>
      <c r="BN12" s="71"/>
      <c r="BO12" s="71"/>
    </row>
    <row r="13" spans="3:67" ht="17.100000000000001" customHeight="1" x14ac:dyDescent="0.2">
      <c r="C13" s="27"/>
      <c r="D13" s="32"/>
      <c r="E13" s="43">
        <f>1+K12</f>
        <v>17</v>
      </c>
      <c r="F13" s="43">
        <f t="shared" si="3"/>
        <v>18</v>
      </c>
      <c r="G13" s="43">
        <f t="shared" si="3"/>
        <v>19</v>
      </c>
      <c r="H13" s="43">
        <f t="shared" si="3"/>
        <v>20</v>
      </c>
      <c r="I13" s="43">
        <f t="shared" si="3"/>
        <v>21</v>
      </c>
      <c r="J13" s="43">
        <f t="shared" si="3"/>
        <v>22</v>
      </c>
      <c r="K13" s="43">
        <f>1+J13</f>
        <v>23</v>
      </c>
      <c r="L13" s="36"/>
      <c r="M13" s="43">
        <f>1+S12</f>
        <v>21</v>
      </c>
      <c r="N13" s="43">
        <f t="shared" si="4"/>
        <v>22</v>
      </c>
      <c r="O13" s="43">
        <f t="shared" si="4"/>
        <v>23</v>
      </c>
      <c r="P13" s="43">
        <f t="shared" si="4"/>
        <v>24</v>
      </c>
      <c r="Q13" s="43">
        <f t="shared" si="4"/>
        <v>25</v>
      </c>
      <c r="R13" s="43">
        <f t="shared" si="4"/>
        <v>26</v>
      </c>
      <c r="S13" s="43">
        <f>1+R13</f>
        <v>27</v>
      </c>
      <c r="T13" s="36"/>
      <c r="U13" s="43">
        <f>1+AA12</f>
        <v>20</v>
      </c>
      <c r="V13" s="43">
        <f t="shared" si="5"/>
        <v>21</v>
      </c>
      <c r="W13" s="43">
        <f t="shared" si="5"/>
        <v>22</v>
      </c>
      <c r="X13" s="43">
        <f t="shared" si="5"/>
        <v>23</v>
      </c>
      <c r="Y13" s="43">
        <f t="shared" si="5"/>
        <v>24</v>
      </c>
      <c r="Z13" s="43">
        <f t="shared" si="5"/>
        <v>25</v>
      </c>
      <c r="AA13" s="43">
        <f>1+Z13</f>
        <v>26</v>
      </c>
      <c r="AB13" s="35"/>
      <c r="AC13" s="31"/>
      <c r="AF13" s="27"/>
      <c r="AG13" s="36">
        <f>AG12+1</f>
        <v>4</v>
      </c>
      <c r="AH13" s="43">
        <f>1+AN12</f>
        <v>25</v>
      </c>
      <c r="AI13" s="43">
        <f t="shared" si="6"/>
        <v>26</v>
      </c>
      <c r="AJ13" s="43">
        <f t="shared" si="6"/>
        <v>27</v>
      </c>
      <c r="AK13" s="43">
        <f t="shared" si="6"/>
        <v>28</v>
      </c>
      <c r="AL13" s="43">
        <f t="shared" si="6"/>
        <v>29</v>
      </c>
      <c r="AM13" s="43">
        <f t="shared" si="6"/>
        <v>30</v>
      </c>
      <c r="AN13" s="43">
        <f>1+AM13</f>
        <v>31</v>
      </c>
      <c r="AO13" s="36">
        <f>AO12+1</f>
        <v>8</v>
      </c>
      <c r="AP13" s="43">
        <f>1+AV12</f>
        <v>22</v>
      </c>
      <c r="AQ13" s="43">
        <f t="shared" si="7"/>
        <v>23</v>
      </c>
      <c r="AR13" s="43">
        <f t="shared" si="7"/>
        <v>24</v>
      </c>
      <c r="AS13" s="43">
        <f t="shared" si="7"/>
        <v>25</v>
      </c>
      <c r="AT13" s="43">
        <f t="shared" si="7"/>
        <v>26</v>
      </c>
      <c r="AU13" s="43">
        <f t="shared" si="7"/>
        <v>27</v>
      </c>
      <c r="AV13" s="43">
        <f>1+AU13</f>
        <v>28</v>
      </c>
      <c r="AW13" s="36">
        <f>AW12+1</f>
        <v>13</v>
      </c>
      <c r="AX13" s="43">
        <f>1+BD12</f>
        <v>27</v>
      </c>
      <c r="AY13" s="43">
        <f t="shared" si="8"/>
        <v>28</v>
      </c>
      <c r="AZ13" s="43">
        <f t="shared" si="8"/>
        <v>29</v>
      </c>
      <c r="BA13" s="43">
        <f t="shared" si="8"/>
        <v>30</v>
      </c>
      <c r="BB13" s="43">
        <f t="shared" si="8"/>
        <v>31</v>
      </c>
      <c r="BC13" s="43">
        <f>IF(Intro!$I$12=1,IF((1+BB13)&gt;$BQ$211,1,1+BB13),IF(OR(Y13=0,MAXA($L13:Y13)&gt;=VLOOKUP($CB200+1,$BZ$200:$CA$211,2)),"",1+Y13))</f>
        <v>1</v>
      </c>
      <c r="BD13" s="43">
        <f>IF(Intro!$I$12=1,IF((1+BC13)&gt;$BQ$211,1,1+BC13),IF(OR(Z13=0,MAXA($L13:Z13)&gt;=VLOOKUP($CB200+1,$BZ$200:$CA$211,2)),"",1+Z13))</f>
        <v>2</v>
      </c>
      <c r="BE13" s="35"/>
      <c r="BF13" s="31"/>
      <c r="BG13" s="71"/>
      <c r="BH13" s="71"/>
      <c r="BI13" s="71"/>
      <c r="BJ13" s="71"/>
      <c r="BK13" s="71"/>
      <c r="BL13" s="71"/>
      <c r="BM13" s="71"/>
      <c r="BN13" s="71"/>
      <c r="BO13" s="71"/>
    </row>
    <row r="14" spans="3:67" ht="17.100000000000001" customHeight="1" x14ac:dyDescent="0.2">
      <c r="C14" s="27"/>
      <c r="D14" s="32"/>
      <c r="E14" s="43">
        <f>IF((1+K13)&gt;=VLOOKUP($CB200+1,$BZ$200:$CA$211,2),"",1+K13)</f>
        <v>24</v>
      </c>
      <c r="F14" s="43">
        <f>IF(OR(E14=0,MAXA(E14)&gt;=VLOOKUP($CB200+1,$BZ$200:$CA$211,2)),"",1+E14)</f>
        <v>25</v>
      </c>
      <c r="G14" s="43">
        <f>IF(OR(F14=0,MAXA($E14:F14)&gt;=VLOOKUP($CB200+1,$BZ$200:$CA$211,2)),"",1+F14)</f>
        <v>26</v>
      </c>
      <c r="H14" s="43">
        <f>IF(OR(G14=0,MAXA($E14:G14)&gt;=VLOOKUP($CB200+1,$BZ$200:$CA$211,2)),"",1+G14)</f>
        <v>27</v>
      </c>
      <c r="I14" s="43">
        <f>IF(OR(H14=0,MAXA($E14:H14)&gt;=VLOOKUP($CB200+1,$BZ$200:$CA$211,2)),"",1+H14)</f>
        <v>28</v>
      </c>
      <c r="J14" s="43">
        <f>IF(OR(I14=0,MAXA($E14:I14)&gt;=VLOOKUP($CB200+1,$BZ$200:$CA$211,2)),"",1+I14)</f>
        <v>29</v>
      </c>
      <c r="K14" s="43">
        <f>IF(OR(J14=0,MAXA($E14:J14)&gt;=VLOOKUP($CB200+1,$BZ$200:$CA$211,2)),"",1+J14)</f>
        <v>30</v>
      </c>
      <c r="L14" s="36"/>
      <c r="M14" s="43">
        <f>IF((1+S13)&gt;VLOOKUP($CB201+1,$BZ$200:$CA$211,2),"",1+S13)</f>
        <v>28</v>
      </c>
      <c r="N14" s="43">
        <f>IF(OR(M14=0,MAXA($L14:M14)&gt;=VLOOKUP($CB201+1,$BZ$200:$CA$211,2)),"",1+M14)</f>
        <v>29</v>
      </c>
      <c r="O14" s="43" t="str">
        <f>IF(OR(N14=0,MAXA($L14:N14)&gt;=VLOOKUP($CB201+1,$BZ$200:$CA$211,2)),"",1+N14)</f>
        <v/>
      </c>
      <c r="P14" s="43" t="str">
        <f>IF(OR(O14=0,MAXA($L14:O14)&gt;=VLOOKUP($CB201+1,$BZ$200:$CA$211,2)),"",1+O14)</f>
        <v/>
      </c>
      <c r="Q14" s="43" t="str">
        <f>IF(OR(P14=0,MAXA($L14:P14)&gt;=VLOOKUP($CB201+1,$BZ$200:$CA$211,2)),"",1+P14)</f>
        <v/>
      </c>
      <c r="R14" s="43" t="str">
        <f>IF(OR(Q14=0,MAXA($L14:Q14)&gt;=VLOOKUP($CB201+1,$BZ$200:$CA$211,2)),"",1+Q14)</f>
        <v/>
      </c>
      <c r="S14" s="43" t="str">
        <f>IF(OR(R14=0,MAXA($L14:R14)&gt;=VLOOKUP($CB201+1,$BZ$200:$CA$211,2)),"",1+R14)</f>
        <v/>
      </c>
      <c r="T14" s="36"/>
      <c r="U14" s="43">
        <f>IF((1+AA13)&gt;=VLOOKUP($CB202+1,$BZ$200:$CA$211,2),"",1+AA13)</f>
        <v>27</v>
      </c>
      <c r="V14" s="43">
        <f>IF(OR(U14=0,MAXA(U14)&gt;=VLOOKUP($CB202+1,$BZ$200:$CA$211,2)),"",1+U14)</f>
        <v>28</v>
      </c>
      <c r="W14" s="43">
        <f>IF(OR(V14=0,MAXA($U14:V14)&gt;=VLOOKUP($CB202+1,$BZ$200:$CA$211,2)),"",1+V14)</f>
        <v>29</v>
      </c>
      <c r="X14" s="43">
        <f>IF(OR(W14=0,MAXA($U14:W14)&gt;=VLOOKUP($CB202+1,$BZ$200:$CA$211,2)),"",1+W14)</f>
        <v>30</v>
      </c>
      <c r="Y14" s="43">
        <f>IF(OR(X14=0,MAXA($U14:X14)&gt;=VLOOKUP($CB202+1,$BZ$200:$CA$211,2)),"",1+X14)</f>
        <v>31</v>
      </c>
      <c r="Z14" s="43" t="str">
        <f>IF(OR(Y14=0,MAXA($U14:Y14)&gt;=VLOOKUP($CB202+1,$BZ$200:$CA$211,2)),"",1+Y14)</f>
        <v/>
      </c>
      <c r="AA14" s="43" t="str">
        <f>IF(OR(Z14=0,MAXA($U14:Z14)&gt;=VLOOKUP($CB202+1,$BZ$200:$CA$211,2)),"",1+Z14)</f>
        <v/>
      </c>
      <c r="AB14" s="35"/>
      <c r="AC14" s="31"/>
      <c r="AF14" s="27"/>
      <c r="AG14" s="36" t="str">
        <f>IF(Intro!I12=1,"",AG13+1)</f>
        <v/>
      </c>
      <c r="AH14" s="43" t="str">
        <f>IF(Intro!I12=1,"",IF((1+AN13)&gt;=VLOOKUP($CB200+1,$BZ$200:$CA$211,2),"",1+AN13))</f>
        <v/>
      </c>
      <c r="AI14" s="43" t="str">
        <f>IF(OR(AH14=0,MAXA(AH14)&gt;=VLOOKUP($BR200+1,$BZ$200:$CA$211,2)),"",1+AH14)</f>
        <v/>
      </c>
      <c r="AJ14" s="43" t="str">
        <f>IF(OR(AI14=0,MAXA($AH14:AI14)&gt;=VLOOKUP($BR200+1,$BZ$200:$CA$211,2)),"",1+AI14)</f>
        <v/>
      </c>
      <c r="AK14" s="43" t="str">
        <f>IF(OR(AJ14=0,MAXA($AH14:AJ14)&gt;=VLOOKUP($BR200+1,$BZ$200:$CA$211,2)),"",1+AJ14)</f>
        <v/>
      </c>
      <c r="AL14" s="43" t="str">
        <f>IF(OR(AK14=0,MAXA($AH14:AK14)&gt;=VLOOKUP($BR200+1,$BZ$200:$CA$211,2)),"",1+AK14)</f>
        <v/>
      </c>
      <c r="AM14" s="43" t="str">
        <f>IF(OR(AL14=0,MAXA($AH14:AL14)&gt;=VLOOKUP($BR200+1,$BZ$200:$CA$211,2)),"",1+AL14)</f>
        <v/>
      </c>
      <c r="AN14" s="43" t="str">
        <f>IF(OR(AM14=0,MAXA($AH14:AM14)&gt;=VLOOKUP($BR200+1,$BZ$200:$CA$211,2)),"",1+AM14)</f>
        <v/>
      </c>
      <c r="AO14" s="36">
        <f>IF(AP14&gt;0,AO13+1,"")</f>
        <v>9</v>
      </c>
      <c r="AP14" s="43">
        <f>IF(Intro!$I$12=1,IF((1+AV13)&gt;$BQ$210,1,1+AV13),IF((1+S13)&gt;VLOOKUP($CB201+1,$BZ$200:$CA$211,2),"",1+S13))</f>
        <v>29</v>
      </c>
      <c r="AQ14" s="43">
        <f>IF(Intro!$I$12=1,IF((1+AP14)&gt;$BQ$210,1,1+AP14),IF(OR(M14=0,MAXA($L14:M14)&gt;=VLOOKUP($CB201+1,$BZ$200:$CA$211,2)),"",1+M14))</f>
        <v>30</v>
      </c>
      <c r="AR14" s="43">
        <f>IF(Intro!$I$12=1,IF((1+AQ14)&gt;$BQ$210,1,1+AQ14),IF(OR(N14=0,MAXA($L14:N14)&gt;=VLOOKUP($CB201+1,$BZ$200:$CA$211,2)),"",1+N14))</f>
        <v>1</v>
      </c>
      <c r="AS14" s="43">
        <f>IF(Intro!$I$12=1,IF((1+AR14)&gt;$BQ$210,1,1+AR14),IF(OR(O14=0,MAXA($L14:O14)&gt;=VLOOKUP($CB201+1,$BZ$200:$CA$211,2)),"",1+O14))</f>
        <v>2</v>
      </c>
      <c r="AT14" s="43">
        <f>IF(Intro!$I$12=1,IF((1+AS14)&gt;$BQ$210,1,1+AS14),IF(OR(P14=0,MAXA($L14:P14)&gt;=VLOOKUP($CB201+1,$BZ$200:$CA$211,2)),"",1+P14))</f>
        <v>3</v>
      </c>
      <c r="AU14" s="43">
        <f>IF(Intro!$I$12=1,IF((1+AT14)&gt;$BQ$210,1,1+AT14),IF(OR(Q14=0,MAXA($L14:Q14)&gt;=VLOOKUP($CB201+1,$BZ$200:$CA$211,2)),"",1+Q14))</f>
        <v>4</v>
      </c>
      <c r="AV14" s="43">
        <f>IF(Intro!$I$12=1,IF((1+AU14)&gt;$BQ$210,1,1+AU14),IF(OR(R14=0,MAXA($L14:R14)&gt;=VLOOKUP($CB201+1,$BZ$200:$CA$211,2)),"",1+R14))</f>
        <v>5</v>
      </c>
      <c r="AW14" s="36" t="str">
        <f>IF(Intro!$I$12=1,"",AW13+1)</f>
        <v/>
      </c>
      <c r="AX14" s="43" t="str">
        <f>IF(Intro!$I$12=1,"",IF((1+BD13)&gt;=VLOOKUP($CB202+1,$BZ$200:$CA$211,2),"",1+BD13))</f>
        <v/>
      </c>
      <c r="AY14" s="43" t="str">
        <f>IF(OR(AX14=0,MAXA(AX14)&gt;=VLOOKUP($CB202+1,$BZ$200:$CA$211,2)),"",1+AX14)</f>
        <v/>
      </c>
      <c r="AZ14" s="43" t="str">
        <f>IF(OR(AY14=0,MAXA($AX14:AY14)&gt;=VLOOKUP($CB202+1,$BZ$200:$CA$211,2)),"",1+AY14)</f>
        <v/>
      </c>
      <c r="BA14" s="43" t="str">
        <f>IF(OR(AZ14=0,MAXA($AX14:AZ14)&gt;=VLOOKUP($CB202+1,$BZ$200:$CA$211,2)),"",1+AZ14)</f>
        <v/>
      </c>
      <c r="BB14" s="43" t="str">
        <f>IF(OR(BA14=0,MAXA($AX14:BA14)&gt;=VLOOKUP($CB202+1,$BZ$200:$CA$211,2)),"",1+BA14)</f>
        <v/>
      </c>
      <c r="BC14" s="43" t="str">
        <f>IF(OR(BB14=0,MAXA($AX14:BB14)&gt;=VLOOKUP($CB202+1,$BZ$200:$CA$211,2)),"",1+BB14)</f>
        <v/>
      </c>
      <c r="BD14" s="43" t="str">
        <f>IF(OR(BC14=0,MAXA($AX14:BC14)&gt;=VLOOKUP($CB202+1,$BZ$200:$CA$211,2)),"",1+BC14)</f>
        <v/>
      </c>
      <c r="BE14" s="35"/>
      <c r="BF14" s="31"/>
      <c r="BG14" s="71"/>
      <c r="BH14" s="74"/>
      <c r="BI14" s="74"/>
      <c r="BJ14" s="71"/>
      <c r="BK14" s="71"/>
      <c r="BL14" s="71"/>
      <c r="BM14" s="71"/>
      <c r="BN14" s="71"/>
      <c r="BO14" s="71"/>
    </row>
    <row r="15" spans="3:67" x14ac:dyDescent="0.2">
      <c r="C15" s="27"/>
      <c r="D15" s="32"/>
      <c r="E15" s="43">
        <f>IF(OR(K14=0,(1+MAXA($E14:$K14))&gt;VLOOKUP($CB200+1,$BZ$200:$CA$211,2)),"",1+K14)</f>
        <v>31</v>
      </c>
      <c r="F15" s="43" t="str">
        <f>IF(OR(E14=0,(1+MAXA($E14:$K14))&gt;=VLOOKUP($CB200+1,$BZ$200:$CA$211,2)),"",1+E14)</f>
        <v/>
      </c>
      <c r="G15" s="43"/>
      <c r="H15" s="43"/>
      <c r="I15" s="43"/>
      <c r="J15" s="43"/>
      <c r="K15" s="43"/>
      <c r="L15" s="36"/>
      <c r="M15" s="43"/>
      <c r="N15" s="43"/>
      <c r="O15" s="43"/>
      <c r="P15" s="43"/>
      <c r="Q15" s="43"/>
      <c r="R15" s="43"/>
      <c r="S15" s="43"/>
      <c r="T15" s="36"/>
      <c r="U15" s="43" t="str">
        <f>IF(OR(AA14=0,(1+MAXA($U14:$AA14))&gt;VLOOKUP($CB202+1,$BZ$200:$CA$211,2)),"",1+AA14)</f>
        <v/>
      </c>
      <c r="V15" s="43" t="str">
        <f>IF(OR(U14=0,(1+MAXA($U14:$AA14))&gt;=VLOOKUP($CB202+1,$BZ$200:$CA$211,2)),"",1+U14)</f>
        <v/>
      </c>
      <c r="W15" s="43"/>
      <c r="X15" s="43"/>
      <c r="Y15" s="43"/>
      <c r="Z15" s="43"/>
      <c r="AA15" s="43"/>
      <c r="AB15" s="35"/>
      <c r="AC15" s="31"/>
      <c r="AF15" s="27"/>
      <c r="AG15" s="36" t="str">
        <f>IF(OR(Intro!$I$12=1,AH15&lt;1),"",AG14+1)</f>
        <v/>
      </c>
      <c r="AH15" s="43" t="str">
        <f>IF(OR(AN14=0,(1+MAXA($E14:$K14))&gt;VLOOKUP($CB200+1,$BZ$200:$CA$211,2)),"",1+AN14)</f>
        <v/>
      </c>
      <c r="AI15" s="43" t="str">
        <f>IF(OR(AH15=0,MAXA(AH15)&gt;=VLOOKUP($CB200+1,$BZ$200:$CA$211,2)),"",1+AH15)</f>
        <v/>
      </c>
      <c r="AJ15" s="43"/>
      <c r="AK15" s="43"/>
      <c r="AL15" s="43"/>
      <c r="AM15" s="43"/>
      <c r="AN15" s="43"/>
      <c r="AO15" s="36"/>
      <c r="AP15" s="43"/>
      <c r="AQ15" s="43"/>
      <c r="AR15" s="43"/>
      <c r="AS15" s="43"/>
      <c r="AT15" s="43"/>
      <c r="AU15" s="43"/>
      <c r="AV15" s="43"/>
      <c r="AW15" s="36" t="str">
        <f>IF(OR(Intro!$I$12=1,AX15&lt;1),"",AW14+1)</f>
        <v/>
      </c>
      <c r="AX15" s="43" t="str">
        <f>IF(Intro!$I$12=1,"",IF(OR((1+BD14)&gt;=VLOOKUP($CB202+1,$BZ$200:$CA$211,2),BD14&lt;1),"",1+BD14))</f>
        <v/>
      </c>
      <c r="AY15" s="43" t="str">
        <f>IF(OR(AX15=0,MAXA(AX15)&gt;=VLOOKUP($CB202+1,$BZ$200:$CA$211,2)),"",1+AX15)</f>
        <v/>
      </c>
      <c r="AZ15" s="43"/>
      <c r="BA15" s="43"/>
      <c r="BB15" s="43"/>
      <c r="BC15" s="43"/>
      <c r="BD15" s="43"/>
      <c r="BE15" s="35"/>
      <c r="BF15" s="31"/>
      <c r="BG15" s="71"/>
      <c r="BH15" s="71"/>
      <c r="BI15" s="71"/>
      <c r="BJ15" s="71"/>
      <c r="BK15" s="71"/>
      <c r="BL15" s="71"/>
      <c r="BM15" s="71"/>
      <c r="BN15" s="71"/>
      <c r="BO15" s="71"/>
    </row>
    <row r="16" spans="3:67" ht="17.100000000000001" customHeight="1" x14ac:dyDescent="0.2">
      <c r="C16" s="27"/>
      <c r="D16" s="32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5"/>
      <c r="AC16" s="31"/>
      <c r="AF16" s="27"/>
      <c r="AG16" s="44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5"/>
      <c r="BF16" s="31"/>
      <c r="BG16" s="71"/>
      <c r="BH16" s="71"/>
      <c r="BI16" s="71"/>
      <c r="BJ16" s="71"/>
      <c r="BK16" s="71"/>
      <c r="BL16" s="71"/>
      <c r="BM16" s="71"/>
      <c r="BN16" s="71"/>
      <c r="BO16" s="71"/>
    </row>
    <row r="17" spans="3:67" ht="17.100000000000001" customHeight="1" x14ac:dyDescent="0.2">
      <c r="C17" s="27"/>
      <c r="D17" s="32"/>
      <c r="E17" s="37" t="s">
        <v>14</v>
      </c>
      <c r="F17" s="38"/>
      <c r="G17" s="38"/>
      <c r="H17" s="38"/>
      <c r="I17" s="38"/>
      <c r="J17" s="38"/>
      <c r="K17" s="39"/>
      <c r="L17" s="36"/>
      <c r="M17" s="37" t="s">
        <v>15</v>
      </c>
      <c r="N17" s="38"/>
      <c r="O17" s="38"/>
      <c r="P17" s="38"/>
      <c r="Q17" s="38"/>
      <c r="R17" s="38"/>
      <c r="S17" s="39"/>
      <c r="T17" s="36"/>
      <c r="U17" s="37" t="s">
        <v>16</v>
      </c>
      <c r="V17" s="38"/>
      <c r="W17" s="38"/>
      <c r="X17" s="38"/>
      <c r="Y17" s="38"/>
      <c r="Z17" s="38"/>
      <c r="AA17" s="39"/>
      <c r="AB17" s="35"/>
      <c r="AC17" s="31"/>
      <c r="AF17" s="27"/>
      <c r="AG17" s="36"/>
      <c r="AH17" s="37" t="str">
        <f>IF(Intro!$I$12=0,$CC203,$BS200)</f>
        <v>JANUARY</v>
      </c>
      <c r="AI17" s="38"/>
      <c r="AJ17" s="38"/>
      <c r="AK17" s="38"/>
      <c r="AL17" s="38"/>
      <c r="AM17" s="38"/>
      <c r="AN17" s="39"/>
      <c r="AO17" s="36"/>
      <c r="AP17" s="37" t="str">
        <f>IF(Intro!$I$12=0,$CC204,$BS201)</f>
        <v>FEBRUARY</v>
      </c>
      <c r="AQ17" s="38"/>
      <c r="AR17" s="38"/>
      <c r="AS17" s="38"/>
      <c r="AT17" s="38"/>
      <c r="AU17" s="38"/>
      <c r="AV17" s="39"/>
      <c r="AW17" s="36"/>
      <c r="AX17" s="37" t="str">
        <f>IF(Intro!$I$12=0,$CC205,$BS202)</f>
        <v>MARCH</v>
      </c>
      <c r="AY17" s="38"/>
      <c r="AZ17" s="38"/>
      <c r="BA17" s="38"/>
      <c r="BB17" s="38"/>
      <c r="BC17" s="38"/>
      <c r="BD17" s="39"/>
      <c r="BE17" s="35"/>
      <c r="BF17" s="31"/>
      <c r="BG17" s="71"/>
      <c r="BH17" s="71"/>
      <c r="BI17" s="71"/>
      <c r="BJ17" s="71"/>
      <c r="BK17" s="71"/>
      <c r="BL17" s="71"/>
      <c r="BM17" s="71"/>
      <c r="BN17" s="71"/>
      <c r="BO17" s="71"/>
    </row>
    <row r="18" spans="3:67" ht="17.100000000000001" customHeight="1" x14ac:dyDescent="0.2">
      <c r="C18" s="27"/>
      <c r="D18" s="32"/>
      <c r="E18" s="40" t="s">
        <v>8</v>
      </c>
      <c r="F18" s="41" t="s">
        <v>9</v>
      </c>
      <c r="G18" s="41" t="s">
        <v>10</v>
      </c>
      <c r="H18" s="41" t="s">
        <v>11</v>
      </c>
      <c r="I18" s="41" t="s">
        <v>10</v>
      </c>
      <c r="J18" s="41" t="s">
        <v>12</v>
      </c>
      <c r="K18" s="42" t="s">
        <v>8</v>
      </c>
      <c r="L18" s="36"/>
      <c r="M18" s="40" t="s">
        <v>13</v>
      </c>
      <c r="N18" s="41" t="s">
        <v>9</v>
      </c>
      <c r="O18" s="41" t="s">
        <v>10</v>
      </c>
      <c r="P18" s="41" t="s">
        <v>11</v>
      </c>
      <c r="Q18" s="41" t="s">
        <v>10</v>
      </c>
      <c r="R18" s="41" t="s">
        <v>12</v>
      </c>
      <c r="S18" s="42" t="s">
        <v>8</v>
      </c>
      <c r="T18" s="36"/>
      <c r="U18" s="40" t="s">
        <v>13</v>
      </c>
      <c r="V18" s="41" t="s">
        <v>9</v>
      </c>
      <c r="W18" s="41" t="s">
        <v>10</v>
      </c>
      <c r="X18" s="41" t="s">
        <v>11</v>
      </c>
      <c r="Y18" s="41" t="s">
        <v>10</v>
      </c>
      <c r="Z18" s="41" t="s">
        <v>12</v>
      </c>
      <c r="AA18" s="42" t="s">
        <v>8</v>
      </c>
      <c r="AB18" s="35"/>
      <c r="AC18" s="31"/>
      <c r="AF18" s="27"/>
      <c r="AG18" s="36"/>
      <c r="AH18" s="40" t="s">
        <v>8</v>
      </c>
      <c r="AI18" s="41" t="s">
        <v>9</v>
      </c>
      <c r="AJ18" s="41" t="s">
        <v>10</v>
      </c>
      <c r="AK18" s="41" t="s">
        <v>11</v>
      </c>
      <c r="AL18" s="41" t="s">
        <v>10</v>
      </c>
      <c r="AM18" s="41" t="s">
        <v>12</v>
      </c>
      <c r="AN18" s="42" t="s">
        <v>8</v>
      </c>
      <c r="AO18" s="36"/>
      <c r="AP18" s="40" t="s">
        <v>13</v>
      </c>
      <c r="AQ18" s="41" t="s">
        <v>9</v>
      </c>
      <c r="AR18" s="41" t="s">
        <v>10</v>
      </c>
      <c r="AS18" s="41" t="s">
        <v>11</v>
      </c>
      <c r="AT18" s="41" t="s">
        <v>10</v>
      </c>
      <c r="AU18" s="41" t="s">
        <v>12</v>
      </c>
      <c r="AV18" s="42" t="s">
        <v>8</v>
      </c>
      <c r="AW18" s="36"/>
      <c r="AX18" s="40" t="s">
        <v>13</v>
      </c>
      <c r="AY18" s="41" t="s">
        <v>9</v>
      </c>
      <c r="AZ18" s="41" t="s">
        <v>10</v>
      </c>
      <c r="BA18" s="41" t="s">
        <v>11</v>
      </c>
      <c r="BB18" s="41" t="s">
        <v>10</v>
      </c>
      <c r="BC18" s="41" t="s">
        <v>12</v>
      </c>
      <c r="BD18" s="42" t="s">
        <v>8</v>
      </c>
      <c r="BE18" s="35"/>
      <c r="BF18" s="31"/>
      <c r="BG18" s="71"/>
      <c r="BH18" s="71"/>
      <c r="BI18" s="71"/>
      <c r="BJ18" s="71"/>
      <c r="BK18" s="71"/>
      <c r="BL18" s="71"/>
      <c r="BM18" s="71"/>
      <c r="BN18" s="71"/>
      <c r="BO18" s="71"/>
    </row>
    <row r="19" spans="3:67" ht="17.100000000000001" customHeight="1" x14ac:dyDescent="0.2">
      <c r="C19" s="27"/>
      <c r="D19" s="32"/>
      <c r="E19" s="43" t="str">
        <f>IF($CG$203=CA213,1,"")</f>
        <v/>
      </c>
      <c r="F19" s="43" t="str">
        <f t="shared" ref="F19:K19" si="9">IF(OR($CG$203=CB213,E19&gt;=1),1+E19,"")</f>
        <v/>
      </c>
      <c r="G19" s="43" t="str">
        <f t="shared" si="9"/>
        <v/>
      </c>
      <c r="H19" s="43" t="str">
        <f t="shared" si="9"/>
        <v/>
      </c>
      <c r="I19" s="43" t="str">
        <f t="shared" si="9"/>
        <v/>
      </c>
      <c r="J19" s="43">
        <f t="shared" si="9"/>
        <v>1</v>
      </c>
      <c r="K19" s="43">
        <f t="shared" si="9"/>
        <v>2</v>
      </c>
      <c r="L19" s="36"/>
      <c r="M19" s="43">
        <f>IF($CG$204=CA213,1,"")</f>
        <v>1</v>
      </c>
      <c r="N19" s="43">
        <f t="shared" ref="N19:S19" si="10">IF(OR($CG$204=CB213,M19&gt;=1),1+M19,"")</f>
        <v>2</v>
      </c>
      <c r="O19" s="43">
        <f t="shared" si="10"/>
        <v>3</v>
      </c>
      <c r="P19" s="43">
        <f t="shared" si="10"/>
        <v>4</v>
      </c>
      <c r="Q19" s="43">
        <f t="shared" si="10"/>
        <v>5</v>
      </c>
      <c r="R19" s="43">
        <f t="shared" si="10"/>
        <v>6</v>
      </c>
      <c r="S19" s="43">
        <f t="shared" si="10"/>
        <v>7</v>
      </c>
      <c r="T19" s="36"/>
      <c r="U19" s="43" t="str">
        <f>IF($CG$205=CA213,1,"")</f>
        <v/>
      </c>
      <c r="V19" s="43" t="str">
        <f t="shared" ref="V19:AA19" si="11">IF(OR($CG$205=CB213,U19&gt;=1),1+U19,"")</f>
        <v/>
      </c>
      <c r="W19" s="43" t="str">
        <f t="shared" si="11"/>
        <v/>
      </c>
      <c r="X19" s="43">
        <f t="shared" si="11"/>
        <v>1</v>
      </c>
      <c r="Y19" s="43">
        <f t="shared" si="11"/>
        <v>2</v>
      </c>
      <c r="Z19" s="43">
        <f t="shared" si="11"/>
        <v>3</v>
      </c>
      <c r="AA19" s="43">
        <f t="shared" si="11"/>
        <v>4</v>
      </c>
      <c r="AB19" s="35"/>
      <c r="AC19" s="31"/>
      <c r="AF19" s="27"/>
      <c r="AG19" s="36">
        <f>IF(AND(Intro!$I$12=0,AW15&gt;1,BD15&gt;1),Y23+1,IF(AND(Intro!$I$12=0,AW15&gt;1,AX15&gt;1),AW15,IF(AND(Intro!$I$12=0,AW15&gt;1),AW14+1,AW13+1)))</f>
        <v>14</v>
      </c>
      <c r="AH19" s="43">
        <f>IF(Intro!$I$12=1,IF((1+BD13)&gt;$BQ$211,1,1+BD13),IF($CG$203=CA213,1,""))</f>
        <v>3</v>
      </c>
      <c r="AI19" s="43">
        <f>IF(Intro!$I$12=1,IF((1+AH19)&gt;$BQ$211,1,1+AH19),IF(OR($CG$203=CB213,E19&gt;=1),1+E19,""))</f>
        <v>4</v>
      </c>
      <c r="AJ19" s="43">
        <f>IF(Intro!$I$12=1,IF((1+AI19)&gt;$BQ$211,1,1+AI19),IF(OR($CG$203=CC213,F19&gt;=1),1+F19,""))</f>
        <v>5</v>
      </c>
      <c r="AK19" s="43">
        <f>IF(Intro!$I$12=1,IF((1+AJ19)&gt;$BQ$211,1,1+AJ19),IF(OR($CG$203=CD213,G19&gt;=1),1+G19,""))</f>
        <v>6</v>
      </c>
      <c r="AL19" s="43">
        <f>IF(Intro!$I$12=1,IF((1+AK19)&gt;$BQ$211,1,1+AK19),IF(OR($CG$203=CE213,H19&gt;=1),1+H19,""))</f>
        <v>7</v>
      </c>
      <c r="AM19" s="43">
        <f>IF(Intro!$I$12=1,IF((1+AL19)&gt;$BQ$211,1,1+AL19),IF(OR($CG$203=CF213,I19&gt;=1),1+I19,""))</f>
        <v>8</v>
      </c>
      <c r="AN19" s="43">
        <f>IF(Intro!$I$12=1,IF((1+AM19)&gt;$BQ$211,1,1+AM19),IF(OR($CG$203=CG213,J19&gt;=1),1+J19,""))</f>
        <v>9</v>
      </c>
      <c r="AO19" s="36">
        <f>IF(AND(Intro!$I$12=0,AG23&gt;1,AN23&gt;1),AG23+1,IF(AND(Intro!$I$12=0,AG23&gt;1,AH23&gt;1),AG23,IF(AND(Intro!$I$12=0),AG23+1,AG22+1)))</f>
        <v>18</v>
      </c>
      <c r="AP19" s="43">
        <f>IF(Intro!$I$12=1,IF((1+AN22)&gt;$BQ$200,1,1+AN22),IF($CG$204=CA213,1,""))</f>
        <v>31</v>
      </c>
      <c r="AQ19" s="43">
        <f>IF(Intro!$I$12=1,IF((1+AP19)&gt;$BQ$200,1,1+AP19),IF(OR($CG$204=CB213,M19&gt;=1),1+M19,""))</f>
        <v>1</v>
      </c>
      <c r="AR19" s="43">
        <f>IF(Intro!$I$12=1,IF((1+AQ19)&gt;$BQ$200,1,1+AQ19),IF(OR($CG$204=CC213,N19&gt;=1),1+N19,""))</f>
        <v>2</v>
      </c>
      <c r="AS19" s="43">
        <f>IF(Intro!$I$12=1,IF((1+AR19)&gt;$BQ$200,1,1+AR19),IF(OR($CG$204=CD213,O19&gt;=1),1+O19,IF(OR($CG$204=CD213,O19&gt;=1),1+AR19,"")))</f>
        <v>3</v>
      </c>
      <c r="AT19" s="43">
        <f>IF(Intro!$I$12=1,IF((1+AS19)&gt;$BQ$200,1,1+AS19),IF(OR($CG$204=CE213,P19&gt;=1),1+P19,""))</f>
        <v>4</v>
      </c>
      <c r="AU19" s="43">
        <f>IF(Intro!$I$12=1,IF((1+AT19)&gt;$BQ$200,1,1+AT19),IF(OR($CG$204=CF213,Q19&gt;=1),1+Q19,""))</f>
        <v>5</v>
      </c>
      <c r="AV19" s="43">
        <f>IF(Intro!$I$12=1,IF((1+AU19)&gt;$BQ$200,1,1+AU19),IF(OR($CG$204=CG213,R19&gt;=1),1+R19,""))</f>
        <v>6</v>
      </c>
      <c r="AW19" s="36">
        <f>IF(AND(Intro!$I$12=0,AO23&gt;1,AV23&gt;1),AO23+1,IF(AND(Intro!$I$12=0,AO23&gt;1,AP23&gt;1),AO23,IF(AND(Intro!$I$12=0),AO23+1,AO22+1)))</f>
        <v>22</v>
      </c>
      <c r="AX19" s="43">
        <f>IF(Intro!$I$12=1,IF((1+AV22)&gt;$BQ$201,1,1+AV22),IF($CG$205=CA213,1,""))</f>
        <v>28</v>
      </c>
      <c r="AY19" s="43">
        <f>IF(Intro!$I$12=1,IF((1+AX19)&gt;$BQ$201,1,1+AX19),IF(OR($CG$205=CB213,U19&gt;=1),1+U19,""))</f>
        <v>29</v>
      </c>
      <c r="AZ19" s="43">
        <f>IF(Intro!$I$12=1,IF((1+AY19)&gt;$BQ$201,1,1+AY19),IF(OR($CG$205=CC213,V19&gt;=1),1+V19,""))</f>
        <v>1</v>
      </c>
      <c r="BA19" s="43">
        <f>IF(Intro!$I$12=1,IF((1+AZ19)&gt;$BQ$201,1,1+AZ19),IF(OR($CG$205=CD213,W19&gt;=1),1+W19,""))</f>
        <v>2</v>
      </c>
      <c r="BB19" s="43">
        <f>IF(Intro!$I$12=1,IF((1+BA19)&gt;$BQ$201,1,1+BA19),IF(OR($CG$205=CE213,X19&gt;=1),1+X19,""))</f>
        <v>3</v>
      </c>
      <c r="BC19" s="43">
        <f>IF(Intro!$I$12=1,IF((1+BB19)&gt;$BQ$201,1,1+BB19),IF(OR($CG$205=CF213,Y19&gt;=1),1+Y19,""))</f>
        <v>4</v>
      </c>
      <c r="BD19" s="43">
        <f>IF(Intro!$I$12=1,IF((1+BC19)&gt;$BQ$201,1,1+BC19),IF(OR($CG$205=CG213,Z19&gt;=1),1+Z19,""))</f>
        <v>5</v>
      </c>
      <c r="BE19" s="35"/>
      <c r="BF19" s="31"/>
      <c r="BG19" s="71"/>
      <c r="BH19" s="71"/>
      <c r="BI19" s="71"/>
      <c r="BJ19" s="71"/>
      <c r="BK19" s="71"/>
      <c r="BL19" s="71"/>
      <c r="BM19" s="71"/>
      <c r="BN19" s="71"/>
      <c r="BO19" s="71"/>
    </row>
    <row r="20" spans="3:67" ht="17.100000000000001" customHeight="1" x14ac:dyDescent="0.2">
      <c r="C20" s="27"/>
      <c r="D20" s="32"/>
      <c r="E20" s="43">
        <f>1+K19</f>
        <v>3</v>
      </c>
      <c r="F20" s="43">
        <f t="shared" ref="F20:J22" si="12">1+E20</f>
        <v>4</v>
      </c>
      <c r="G20" s="43">
        <f t="shared" si="12"/>
        <v>5</v>
      </c>
      <c r="H20" s="43">
        <f t="shared" si="12"/>
        <v>6</v>
      </c>
      <c r="I20" s="43">
        <f t="shared" si="12"/>
        <v>7</v>
      </c>
      <c r="J20" s="43">
        <f t="shared" si="12"/>
        <v>8</v>
      </c>
      <c r="K20" s="43">
        <f>J20+1</f>
        <v>9</v>
      </c>
      <c r="L20" s="36"/>
      <c r="M20" s="43">
        <f>1+S19</f>
        <v>8</v>
      </c>
      <c r="N20" s="43">
        <f t="shared" ref="N20:R22" si="13">1+M20</f>
        <v>9</v>
      </c>
      <c r="O20" s="43">
        <f t="shared" si="13"/>
        <v>10</v>
      </c>
      <c r="P20" s="43">
        <f t="shared" si="13"/>
        <v>11</v>
      </c>
      <c r="Q20" s="43">
        <f t="shared" si="13"/>
        <v>12</v>
      </c>
      <c r="R20" s="43">
        <f t="shared" si="13"/>
        <v>13</v>
      </c>
      <c r="S20" s="43">
        <f>R20+1</f>
        <v>14</v>
      </c>
      <c r="T20" s="36"/>
      <c r="U20" s="43">
        <f>1+AA19</f>
        <v>5</v>
      </c>
      <c r="V20" s="43">
        <f t="shared" ref="V20:Z22" si="14">1+U20</f>
        <v>6</v>
      </c>
      <c r="W20" s="43">
        <f t="shared" si="14"/>
        <v>7</v>
      </c>
      <c r="X20" s="43">
        <f t="shared" si="14"/>
        <v>8</v>
      </c>
      <c r="Y20" s="43">
        <f t="shared" si="14"/>
        <v>9</v>
      </c>
      <c r="Z20" s="43">
        <f t="shared" si="14"/>
        <v>10</v>
      </c>
      <c r="AA20" s="43">
        <f>Z20+1</f>
        <v>11</v>
      </c>
      <c r="AB20" s="35"/>
      <c r="AC20" s="31"/>
      <c r="AF20" s="27"/>
      <c r="AG20" s="36">
        <f>AG19+1</f>
        <v>15</v>
      </c>
      <c r="AH20" s="43">
        <f>1+AN19</f>
        <v>10</v>
      </c>
      <c r="AI20" s="43">
        <f t="shared" ref="AI20:AM22" si="15">1+AH20</f>
        <v>11</v>
      </c>
      <c r="AJ20" s="43">
        <f t="shared" si="15"/>
        <v>12</v>
      </c>
      <c r="AK20" s="43">
        <f t="shared" si="15"/>
        <v>13</v>
      </c>
      <c r="AL20" s="43">
        <f t="shared" si="15"/>
        <v>14</v>
      </c>
      <c r="AM20" s="43">
        <f t="shared" si="15"/>
        <v>15</v>
      </c>
      <c r="AN20" s="43">
        <f>AM20+1</f>
        <v>16</v>
      </c>
      <c r="AO20" s="36">
        <f>AO19+1</f>
        <v>19</v>
      </c>
      <c r="AP20" s="43">
        <f>IF(Intro!$I$12=1,IF((1+AV19)&gt;$BQ$209,1,1+AV19),IF($CG$201=CA223,1,1+AV19))</f>
        <v>7</v>
      </c>
      <c r="AQ20" s="43">
        <f t="shared" ref="AQ20:AU22" si="16">1+AP20</f>
        <v>8</v>
      </c>
      <c r="AR20" s="43">
        <f t="shared" si="16"/>
        <v>9</v>
      </c>
      <c r="AS20" s="43">
        <f t="shared" si="16"/>
        <v>10</v>
      </c>
      <c r="AT20" s="43">
        <f t="shared" si="16"/>
        <v>11</v>
      </c>
      <c r="AU20" s="43">
        <f t="shared" si="16"/>
        <v>12</v>
      </c>
      <c r="AV20" s="43">
        <f>AU20+1</f>
        <v>13</v>
      </c>
      <c r="AW20" s="36">
        <f>AW19+1</f>
        <v>23</v>
      </c>
      <c r="AX20" s="43">
        <f>IF((1+BD19)&gt;$BQ$201,1,1+BD19)</f>
        <v>6</v>
      </c>
      <c r="AY20" s="43">
        <f t="shared" ref="AY20:BD20" si="17">IF((1+AX20)&gt;$BQ$201,1,1+AX20)</f>
        <v>7</v>
      </c>
      <c r="AZ20" s="43">
        <f t="shared" si="17"/>
        <v>8</v>
      </c>
      <c r="BA20" s="43">
        <f t="shared" si="17"/>
        <v>9</v>
      </c>
      <c r="BB20" s="43">
        <f t="shared" si="17"/>
        <v>10</v>
      </c>
      <c r="BC20" s="43">
        <f t="shared" si="17"/>
        <v>11</v>
      </c>
      <c r="BD20" s="43">
        <f t="shared" si="17"/>
        <v>12</v>
      </c>
      <c r="BE20" s="35"/>
      <c r="BF20" s="31"/>
      <c r="BG20" s="71"/>
      <c r="BH20" s="71"/>
      <c r="BI20" s="71"/>
      <c r="BJ20" s="71"/>
      <c r="BK20" s="71"/>
      <c r="BL20" s="71"/>
      <c r="BM20" s="71"/>
      <c r="BN20" s="71"/>
      <c r="BO20" s="71"/>
    </row>
    <row r="21" spans="3:67" ht="17.100000000000001" customHeight="1" x14ac:dyDescent="0.2">
      <c r="C21" s="27"/>
      <c r="D21" s="32"/>
      <c r="E21" s="43">
        <f>1+K20</f>
        <v>10</v>
      </c>
      <c r="F21" s="43">
        <f t="shared" si="12"/>
        <v>11</v>
      </c>
      <c r="G21" s="43">
        <f t="shared" si="12"/>
        <v>12</v>
      </c>
      <c r="H21" s="43">
        <f t="shared" si="12"/>
        <v>13</v>
      </c>
      <c r="I21" s="43">
        <f t="shared" si="12"/>
        <v>14</v>
      </c>
      <c r="J21" s="43">
        <f t="shared" si="12"/>
        <v>15</v>
      </c>
      <c r="K21" s="43">
        <f>J21+1</f>
        <v>16</v>
      </c>
      <c r="L21" s="36"/>
      <c r="M21" s="43">
        <f>1+S20</f>
        <v>15</v>
      </c>
      <c r="N21" s="43">
        <f t="shared" si="13"/>
        <v>16</v>
      </c>
      <c r="O21" s="43">
        <f t="shared" si="13"/>
        <v>17</v>
      </c>
      <c r="P21" s="43">
        <f t="shared" si="13"/>
        <v>18</v>
      </c>
      <c r="Q21" s="43">
        <f t="shared" si="13"/>
        <v>19</v>
      </c>
      <c r="R21" s="43">
        <f t="shared" si="13"/>
        <v>20</v>
      </c>
      <c r="S21" s="43">
        <f>R21+1</f>
        <v>21</v>
      </c>
      <c r="T21" s="36"/>
      <c r="U21" s="43">
        <f>1+AA20</f>
        <v>12</v>
      </c>
      <c r="V21" s="43">
        <f t="shared" si="14"/>
        <v>13</v>
      </c>
      <c r="W21" s="43">
        <f t="shared" si="14"/>
        <v>14</v>
      </c>
      <c r="X21" s="43">
        <f t="shared" si="14"/>
        <v>15</v>
      </c>
      <c r="Y21" s="43">
        <f t="shared" si="14"/>
        <v>16</v>
      </c>
      <c r="Z21" s="43">
        <f t="shared" si="14"/>
        <v>17</v>
      </c>
      <c r="AA21" s="43">
        <f>Z21+1</f>
        <v>18</v>
      </c>
      <c r="AB21" s="35"/>
      <c r="AC21" s="31"/>
      <c r="AF21" s="27"/>
      <c r="AG21" s="36">
        <f>AG20+1</f>
        <v>16</v>
      </c>
      <c r="AH21" s="43">
        <f>1+AN20</f>
        <v>17</v>
      </c>
      <c r="AI21" s="43">
        <f t="shared" si="15"/>
        <v>18</v>
      </c>
      <c r="AJ21" s="43">
        <f t="shared" si="15"/>
        <v>19</v>
      </c>
      <c r="AK21" s="43">
        <f t="shared" si="15"/>
        <v>20</v>
      </c>
      <c r="AL21" s="43">
        <f t="shared" si="15"/>
        <v>21</v>
      </c>
      <c r="AM21" s="43">
        <f t="shared" si="15"/>
        <v>22</v>
      </c>
      <c r="AN21" s="43">
        <f>AM21+1</f>
        <v>23</v>
      </c>
      <c r="AO21" s="36">
        <f>AO20+1</f>
        <v>20</v>
      </c>
      <c r="AP21" s="43">
        <f>1+AV20</f>
        <v>14</v>
      </c>
      <c r="AQ21" s="43">
        <f t="shared" si="16"/>
        <v>15</v>
      </c>
      <c r="AR21" s="43">
        <f t="shared" si="16"/>
        <v>16</v>
      </c>
      <c r="AS21" s="43">
        <f t="shared" si="16"/>
        <v>17</v>
      </c>
      <c r="AT21" s="43">
        <f t="shared" si="16"/>
        <v>18</v>
      </c>
      <c r="AU21" s="43">
        <f t="shared" si="16"/>
        <v>19</v>
      </c>
      <c r="AV21" s="43">
        <f>AU21+1</f>
        <v>20</v>
      </c>
      <c r="AW21" s="36">
        <f>AW20+1</f>
        <v>24</v>
      </c>
      <c r="AX21" s="43">
        <f>1+BD20</f>
        <v>13</v>
      </c>
      <c r="AY21" s="43">
        <f t="shared" ref="AY21:BC22" si="18">1+AX21</f>
        <v>14</v>
      </c>
      <c r="AZ21" s="43">
        <f t="shared" si="18"/>
        <v>15</v>
      </c>
      <c r="BA21" s="43">
        <f t="shared" si="18"/>
        <v>16</v>
      </c>
      <c r="BB21" s="43">
        <f t="shared" si="18"/>
        <v>17</v>
      </c>
      <c r="BC21" s="43">
        <f t="shared" si="18"/>
        <v>18</v>
      </c>
      <c r="BD21" s="43">
        <f>BC21+1</f>
        <v>19</v>
      </c>
      <c r="BE21" s="35"/>
      <c r="BF21" s="31"/>
      <c r="BG21" s="71"/>
      <c r="BH21" s="71"/>
      <c r="BI21" s="71"/>
      <c r="BJ21" s="71"/>
      <c r="BK21" s="71"/>
      <c r="BL21" s="71"/>
      <c r="BM21" s="71"/>
      <c r="BN21" s="71"/>
      <c r="BO21" s="71"/>
    </row>
    <row r="22" spans="3:67" ht="17.100000000000001" customHeight="1" x14ac:dyDescent="0.2">
      <c r="C22" s="27"/>
      <c r="D22" s="32"/>
      <c r="E22" s="43">
        <f>1+K21</f>
        <v>17</v>
      </c>
      <c r="F22" s="43">
        <f t="shared" si="12"/>
        <v>18</v>
      </c>
      <c r="G22" s="43">
        <f t="shared" si="12"/>
        <v>19</v>
      </c>
      <c r="H22" s="43">
        <f t="shared" si="12"/>
        <v>20</v>
      </c>
      <c r="I22" s="43">
        <f t="shared" si="12"/>
        <v>21</v>
      </c>
      <c r="J22" s="43">
        <f t="shared" si="12"/>
        <v>22</v>
      </c>
      <c r="K22" s="43">
        <f>1+J22</f>
        <v>23</v>
      </c>
      <c r="L22" s="36"/>
      <c r="M22" s="43">
        <f>1+S21</f>
        <v>22</v>
      </c>
      <c r="N22" s="43">
        <f t="shared" si="13"/>
        <v>23</v>
      </c>
      <c r="O22" s="43">
        <f t="shared" si="13"/>
        <v>24</v>
      </c>
      <c r="P22" s="43">
        <f t="shared" si="13"/>
        <v>25</v>
      </c>
      <c r="Q22" s="43">
        <f t="shared" si="13"/>
        <v>26</v>
      </c>
      <c r="R22" s="43">
        <f t="shared" si="13"/>
        <v>27</v>
      </c>
      <c r="S22" s="43">
        <f>1+R22</f>
        <v>28</v>
      </c>
      <c r="T22" s="36"/>
      <c r="U22" s="43">
        <f>1+AA21</f>
        <v>19</v>
      </c>
      <c r="V22" s="43">
        <f t="shared" si="14"/>
        <v>20</v>
      </c>
      <c r="W22" s="43">
        <f t="shared" si="14"/>
        <v>21</v>
      </c>
      <c r="X22" s="43">
        <f t="shared" si="14"/>
        <v>22</v>
      </c>
      <c r="Y22" s="43">
        <f t="shared" si="14"/>
        <v>23</v>
      </c>
      <c r="Z22" s="43">
        <f t="shared" si="14"/>
        <v>24</v>
      </c>
      <c r="AA22" s="43">
        <f>1+Z22</f>
        <v>25</v>
      </c>
      <c r="AB22" s="35"/>
      <c r="AC22" s="31"/>
      <c r="AF22" s="27"/>
      <c r="AG22" s="36">
        <f>AG21+1</f>
        <v>17</v>
      </c>
      <c r="AH22" s="43">
        <f>1+AN21</f>
        <v>24</v>
      </c>
      <c r="AI22" s="43">
        <f t="shared" si="15"/>
        <v>25</v>
      </c>
      <c r="AJ22" s="43">
        <f t="shared" si="15"/>
        <v>26</v>
      </c>
      <c r="AK22" s="43">
        <f t="shared" si="15"/>
        <v>27</v>
      </c>
      <c r="AL22" s="43">
        <f t="shared" si="15"/>
        <v>28</v>
      </c>
      <c r="AM22" s="43">
        <f t="shared" si="15"/>
        <v>29</v>
      </c>
      <c r="AN22" s="43">
        <f>1+AM22</f>
        <v>30</v>
      </c>
      <c r="AO22" s="36">
        <f>AO21+1</f>
        <v>21</v>
      </c>
      <c r="AP22" s="43">
        <f>1+AV21</f>
        <v>21</v>
      </c>
      <c r="AQ22" s="43">
        <f t="shared" si="16"/>
        <v>22</v>
      </c>
      <c r="AR22" s="43">
        <f t="shared" si="16"/>
        <v>23</v>
      </c>
      <c r="AS22" s="43">
        <f t="shared" si="16"/>
        <v>24</v>
      </c>
      <c r="AT22" s="43">
        <f t="shared" si="16"/>
        <v>25</v>
      </c>
      <c r="AU22" s="43">
        <f t="shared" si="16"/>
        <v>26</v>
      </c>
      <c r="AV22" s="43">
        <f>1+AU22</f>
        <v>27</v>
      </c>
      <c r="AW22" s="36">
        <f>AW21+1</f>
        <v>25</v>
      </c>
      <c r="AX22" s="43">
        <f>1+BD21</f>
        <v>20</v>
      </c>
      <c r="AY22" s="43">
        <f t="shared" si="18"/>
        <v>21</v>
      </c>
      <c r="AZ22" s="43">
        <f t="shared" si="18"/>
        <v>22</v>
      </c>
      <c r="BA22" s="43">
        <f t="shared" si="18"/>
        <v>23</v>
      </c>
      <c r="BB22" s="43">
        <f t="shared" si="18"/>
        <v>24</v>
      </c>
      <c r="BC22" s="43">
        <f t="shared" si="18"/>
        <v>25</v>
      </c>
      <c r="BD22" s="43">
        <f>1+BC22</f>
        <v>26</v>
      </c>
      <c r="BE22" s="35"/>
      <c r="BF22" s="31"/>
      <c r="BG22" s="71"/>
      <c r="BH22" s="71"/>
      <c r="BI22" s="71"/>
      <c r="BJ22" s="71"/>
      <c r="BK22" s="71"/>
      <c r="BL22" s="71"/>
      <c r="BM22" s="71"/>
      <c r="BN22" s="71"/>
      <c r="BO22" s="71"/>
    </row>
    <row r="23" spans="3:67" ht="17.100000000000001" customHeight="1" x14ac:dyDescent="0.2">
      <c r="C23" s="27"/>
      <c r="D23" s="32"/>
      <c r="E23" s="43">
        <f>IF((1+K22)&gt;=VLOOKUP($CB$203+1,$BZ$200:$CA$211,2),"",1+K22)</f>
        <v>24</v>
      </c>
      <c r="F23" s="43">
        <f>IF(OR(E23=0,MAXA(E23)&gt;=VLOOKUP($CB203+1,$BZ$200:$CA$211,2)),"",1+E23)</f>
        <v>25</v>
      </c>
      <c r="G23" s="43">
        <f>IF(OR(F23=0,MAXA($E23:F23)&gt;=VLOOKUP($CB203+1,$BZ$200:$CA$211,2)),"",1+F23)</f>
        <v>26</v>
      </c>
      <c r="H23" s="43">
        <f>IF(OR(G23=0,MAXA($E23:G23)&gt;=VLOOKUP($CB203+1,$BZ$200:$CA$211,2)),"",1+G23)</f>
        <v>27</v>
      </c>
      <c r="I23" s="43">
        <f>IF(OR(H23=0,MAXA($E23:H23)&gt;=VLOOKUP($CB203+1,$BZ$200:$CA$211,2)),"",1+H23)</f>
        <v>28</v>
      </c>
      <c r="J23" s="43">
        <f>IF(OR(I23=0,MAXA($E23:I23)&gt;=VLOOKUP($CB203+1,$BZ$200:$CA$211,2)),"",1+I23)</f>
        <v>29</v>
      </c>
      <c r="K23" s="43">
        <f>IF(OR(J23=0,MAXA($E23:J23)&gt;=VLOOKUP($CB203+1,$BZ$200:$CA$211,2)),"",1+J23)</f>
        <v>30</v>
      </c>
      <c r="L23" s="36"/>
      <c r="M23" s="43">
        <f>IF((1+S22)&gt;=VLOOKUP($CB204+1,$BZ$200:$CA$211,2),"",1+S22)</f>
        <v>29</v>
      </c>
      <c r="N23" s="43">
        <f>IF(OR(M23=0,MAXA($L23:M23)&gt;=VLOOKUP($CB204+1,$BZ$200:$CA$211,2)),"",1+M23)</f>
        <v>30</v>
      </c>
      <c r="O23" s="43">
        <f>IF(OR(N23=0,MAXA($L23:N23)&gt;=VLOOKUP($CB204+1,$BZ$200:$CA$211,2)),"",1+N23)</f>
        <v>31</v>
      </c>
      <c r="P23" s="43" t="str">
        <f>IF(OR(O23=0,MAXA($L23:O23)&gt;=VLOOKUP($CB204+1,$BZ$200:$CA$211,2)),"",1+O23)</f>
        <v/>
      </c>
      <c r="Q23" s="43" t="str">
        <f>IF(OR(P23=0,MAXA($L23:P23)&gt;=VLOOKUP($CB204+1,$BZ$200:$CA$211,2)),"",1+P23)</f>
        <v/>
      </c>
      <c r="R23" s="43" t="str">
        <f>IF(OR(Q23=0,MAXA($L23:Q23)&gt;=VLOOKUP($CB204+1,$BZ$200:$CA$211,2)),"",1+Q23)</f>
        <v/>
      </c>
      <c r="S23" s="43" t="str">
        <f>IF(OR(R23=0,MAXA($L23:R23)&gt;=VLOOKUP($CB204+1,$BZ$200:$CA$211,2)),"",1+R23)</f>
        <v/>
      </c>
      <c r="T23" s="36"/>
      <c r="U23" s="43">
        <f>IF((1+AA22)&gt;=VLOOKUP($CB205+1,$BZ$200:$CA$211,2),"",1+AA22)</f>
        <v>26</v>
      </c>
      <c r="V23" s="43">
        <f>IF(OR(U23=0,MAXA(U23)&gt;=VLOOKUP($CB205+1,$BZ$200:$CA$211,2)),"",1+U23)</f>
        <v>27</v>
      </c>
      <c r="W23" s="43">
        <f>IF(OR(V23=0,MAXA($U23:V23)&gt;=VLOOKUP($CB205+1,$BZ$200:$CA$211,2)),"",1+V23)</f>
        <v>28</v>
      </c>
      <c r="X23" s="43">
        <f>IF(OR(W23=0,MAXA($U23:W23)&gt;=VLOOKUP($CB205+1,$BZ$200:$CA$211,2)),"",1+W23)</f>
        <v>29</v>
      </c>
      <c r="Y23" s="43">
        <f>IF(OR(X23=0,MAXA($U23:X23)&gt;=VLOOKUP($CB205+1,$BZ$200:$CA$211,2)),"",1+X23)</f>
        <v>30</v>
      </c>
      <c r="Z23" s="43" t="str">
        <f>IF(OR(Y23=0,MAXA($U23:Y23)&gt;=VLOOKUP($CB205+1,$BZ$200:$CA$211,2)),"",1+Y23)</f>
        <v/>
      </c>
      <c r="AA23" s="43" t="str">
        <f>IF(OR(Z23=0,MAXA($U23:Z23)&gt;=VLOOKUP($CB205+1,$BZ$200:$CA$211,2)),"",1+Z23)</f>
        <v/>
      </c>
      <c r="AB23" s="35"/>
      <c r="AC23" s="31"/>
      <c r="AF23" s="27"/>
      <c r="AG23" s="36" t="str">
        <f>IF(Intro!$I$12=1,"",AG22+1)</f>
        <v/>
      </c>
      <c r="AH23" s="43" t="str">
        <f>IF(Intro!I12=1,"",IF((1+AN22)&gt;=VLOOKUP($CB203+1,$BZ$203:$CA$211,2),"",1+AN22))</f>
        <v/>
      </c>
      <c r="AI23" s="43" t="str">
        <f>IF(OR(AH23=0,MAXA(AH23)&gt;=VLOOKUP($CB203+1,$BZ$203:$CA$211,2)),"",1+AH23)</f>
        <v/>
      </c>
      <c r="AJ23" s="43" t="str">
        <f>IF(OR(AI23=0,MAXA($AH23:AI23)&gt;=VLOOKUP($CB203+1,$BZ$203:$CA$211,2)),"",1+AI23)</f>
        <v/>
      </c>
      <c r="AK23" s="43" t="str">
        <f>IF(OR(AJ23=0,MAXA($AH23:AJ23)&gt;=VLOOKUP($CB203+1,$BZ$203:$CA$211,2)),"",1+AJ23)</f>
        <v/>
      </c>
      <c r="AL23" s="43" t="str">
        <f>IF(OR(AK23=0,MAXA($AH23:AK23)&gt;=VLOOKUP($CB203+1,$BZ$203:$CA$211,2)),"",1+AK23)</f>
        <v/>
      </c>
      <c r="AM23" s="43" t="str">
        <f>IF(OR(AL23=0,MAXA($AH23:AL23)&gt;=VLOOKUP($CB203+1,$BZ$203:$CA$211,2)),"",1+AL23)</f>
        <v/>
      </c>
      <c r="AN23" s="43" t="str">
        <f>IF(Intro!$I$12=1,IF(OR(AM23=0,MAXA($AH23:AM23)&gt;=VLOOKUP($CB203+1,$BZ$203:$CA$211,2)),"",1+AM23),IF(OR(J23=0,MAXA($E23:J23)&gt;=VLOOKUP($CB203+1,$BZ$200:$CA$211,2)),"",1+J23))</f>
        <v/>
      </c>
      <c r="AO23" s="36" t="str">
        <f>IF(AP23&gt;0,AO22+1,"")</f>
        <v/>
      </c>
      <c r="AP23" s="43" t="str">
        <f>IF(Intro!$I$12=1,"",IF((1+AV22)&gt;=VLOOKUP($CB204+1,$BZ$200:$CA$211,2),"",1+AV22))</f>
        <v/>
      </c>
      <c r="AQ23" s="43" t="str">
        <f>IF(OR(AP23=0,MAXA(AP23)&gt;=VLOOKUP($CB204+1,$BZ$200:$CA$211,2)),"",1+AP23)</f>
        <v/>
      </c>
      <c r="AR23" s="43" t="str">
        <f>IF(OR(AQ23=0,MAXA($AP23:AQ23)&gt;=VLOOKUP($CB204+1,$BZ$200:$CA$211,2)),"",1+AQ23)</f>
        <v/>
      </c>
      <c r="AS23" s="43" t="str">
        <f>IF(OR(AR23=0,MAXA($AP23:AR23)&gt;=VLOOKUP($CB204+1,$BZ$200:$CA$211,2)),"",1+AR23)</f>
        <v/>
      </c>
      <c r="AT23" s="43" t="str">
        <f>IF(OR(AS23=0,MAXA($AP23:AS23)&gt;=VLOOKUP($CB204+1,$BZ$200:$CA$211,2)),"",1+AS23)</f>
        <v/>
      </c>
      <c r="AU23" s="43" t="str">
        <f>IF(OR(AT23=0,MAXA($AP23:AT23)&gt;=VLOOKUP($CB204+1,$BZ$200:$CA$211,2)),"",1+AT23)</f>
        <v/>
      </c>
      <c r="AV23" s="43" t="str">
        <f>IF(Intro!$I$12=1,IF(OR(AU23=0,MAXA($AH23:AU23)&gt;=VLOOKUP($CB204+1,$BZ$203:$CA$211,2)),"",1+AU23),IF(OR(AU23=0,MAXA(AP23:AU23)&gt;=VLOOKUP($CB204+1,$BZ$200:$CA$211,2)),"",1+AU23))</f>
        <v/>
      </c>
      <c r="AW23" s="36">
        <f>AW22+1</f>
        <v>26</v>
      </c>
      <c r="AX23" s="43">
        <f>IF(Intro!$I$12=1,IF((1+BD22)&gt;=VLOOKUP($BR205+1,$BP$200:$BQ$211,2),"",1+BD22),IF((1+AA22)&gt;=VLOOKUP($CB205+1,$BZ$200:$CA$211,2),"",1+AA22))</f>
        <v>27</v>
      </c>
      <c r="AY23" s="43">
        <f>IF(OR(AX23=0,MAXA(AX23)&gt;=VLOOKUP($CB205+1,$BZ$200:$CA$211,2)),"",1+AX23)</f>
        <v>28</v>
      </c>
      <c r="AZ23" s="43">
        <f>IF(OR(AY23=0,MAXA($AX23:AY23)&gt;=VLOOKUP($CB205+1,$BZ$200:$CA$211,2)),"",1+AY23)</f>
        <v>29</v>
      </c>
      <c r="BA23" s="43">
        <f>IF(OR(AZ23=0,MAXA($AX23:AZ23)&gt;=VLOOKUP($CB205+1,$BZ$200:$CA$211,2)),"",1+AZ23)</f>
        <v>30</v>
      </c>
      <c r="BB23" s="43">
        <f>IF(Intro!$I$12=1,IF((1+BA23)&gt;$BQ$202,1,1+BA23),IF(OR(X23=0,MAXA($AX23:BA23)&gt;=VLOOKUP($CB205+1,$BZ$200:$CA$211,2)),"",1+X23))</f>
        <v>31</v>
      </c>
      <c r="BC23" s="43">
        <f>IF(Intro!$I$12=1,IF((1+BB23)&gt;$BQ$202,1,1+BB23),IF(OR(Y23=0,MAXA($AX23:BB23)&gt;=VLOOKUP($CB205+1,$BZ$200:$CA$211,2)),"",1+Y23))</f>
        <v>1</v>
      </c>
      <c r="BD23" s="43">
        <f>IF(Intro!$I$12=1,IF((1+BC23)&gt;$BQ$202,1,1+BC23),IF(OR(Z23=0,MAXA($AX23:BC23)&gt;=VLOOKUP($BR205+1,$BZ$200:$CA$211,2)),"",1+BC23))</f>
        <v>2</v>
      </c>
      <c r="BE23" s="35"/>
      <c r="BF23" s="31"/>
      <c r="BG23" s="71"/>
      <c r="BH23" s="71"/>
      <c r="BI23" s="71"/>
      <c r="BJ23" s="71"/>
      <c r="BK23" s="71"/>
      <c r="BL23" s="71"/>
      <c r="BM23" s="71"/>
      <c r="BN23" s="71"/>
      <c r="BO23" s="71"/>
    </row>
    <row r="24" spans="3:67" ht="16.5" customHeight="1" x14ac:dyDescent="0.2">
      <c r="C24" s="27"/>
      <c r="D24" s="32"/>
      <c r="E24" s="43" t="str">
        <f>IF(OR(K23=0,(1+MAXA($E23:$K23))&gt;VLOOKUP($CB203+1,$BZ$200:$CA$211,2)),"",1+K23)</f>
        <v/>
      </c>
      <c r="F24" s="43" t="str">
        <f>IF(OR(E23=0,(1+MAXA($E23:$K23))&gt;=VLOOKUP($CB203+1,$BZ$200:$CA$211,2)),"",1+E24)</f>
        <v/>
      </c>
      <c r="G24" s="43"/>
      <c r="H24" s="43"/>
      <c r="I24" s="43"/>
      <c r="J24" s="43"/>
      <c r="K24" s="43"/>
      <c r="L24" s="36"/>
      <c r="M24" s="43" t="str">
        <f>IF(OR(S23=0,(1+MAXA($M23:$S23))&gt;VLOOKUP($CB204+1,$BZ$200:$CA$211,2)),"",1+S23)</f>
        <v/>
      </c>
      <c r="N24" s="43" t="str">
        <f>IF(OR(M24=0,(1+MAXA($M23:$S23))&gt;=VLOOKUP(CB204+1,$BZ$200:$CA$211,2)),"",1+M24)</f>
        <v/>
      </c>
      <c r="O24" s="43"/>
      <c r="P24" s="43"/>
      <c r="Q24" s="43"/>
      <c r="R24" s="43"/>
      <c r="S24" s="43"/>
      <c r="T24" s="36"/>
      <c r="U24" s="43" t="str">
        <f>IF(OR(AA23=0,(1+MAXA($U23:$AA23))&gt;VLOOKUP($CB205+1,$BZ$200:$CA$211,2)),"",1+AA23)</f>
        <v/>
      </c>
      <c r="V24" s="43" t="str">
        <f>IF(OR(U23=0,(1+MAXA($U23:$AA23))&gt;=VLOOKUP($CB205+1,$BZ$200:$CA$211,2)),"",1+U24)</f>
        <v/>
      </c>
      <c r="W24" s="43"/>
      <c r="X24" s="43"/>
      <c r="Y24" s="43"/>
      <c r="Z24" s="43"/>
      <c r="AA24" s="43"/>
      <c r="AB24" s="35"/>
      <c r="AC24" s="31"/>
      <c r="AF24" s="27"/>
      <c r="AG24" s="36" t="str">
        <f>IF(OR(Intro!$I$12=1,AH24&lt;1),"",AG23+1)</f>
        <v/>
      </c>
      <c r="AH24" s="43" t="str">
        <f>IF(OR(AN23=0,(1+MAXA($AH23:$AN23))&gt;VLOOKUP($BR203+1,$BP$200:$BQ$211,2)),"",1+AN23)</f>
        <v/>
      </c>
      <c r="AI24" s="43" t="str">
        <f>IF(OR(AH24=0,MAXA(AH24)&gt;=VLOOKUP($CB210+1,$BZ$203:$CA$211,2)),"",1+AH24)</f>
        <v/>
      </c>
      <c r="AJ24" s="43"/>
      <c r="AK24" s="43"/>
      <c r="AL24" s="43"/>
      <c r="AM24" s="43"/>
      <c r="AN24" s="43"/>
      <c r="AO24" s="36" t="str">
        <f>IF(OR(Intro!$I$12=1,AP24&lt;1),"",AO23+1)</f>
        <v/>
      </c>
      <c r="AP24" s="43" t="str">
        <f>IF(Intro!$I$12=1,"",IF(OR(S23=0,(1+MAXA($M23:$S23))&gt;VLOOKUP($CB204+1,$BZ$200:$CA$211,2)),"",1+S23))</f>
        <v/>
      </c>
      <c r="AQ24" s="43" t="str">
        <f>IF(Intro!$I$12=1,"",IF(OR(M24=0,(1+MAXA($M23:$S23))&gt;=VLOOKUP(CB204+1,$BZ$200:$CA$211,2)),"",1+M24))</f>
        <v/>
      </c>
      <c r="AR24" s="43" t="str">
        <f>IF(Intro!$I$12=1,"",IF(OR(N24=0,MAXA($L24:N24)&gt;=VLOOKUP($CB211+1,$BZ$200:$CA$211,2)),"",1+N24))</f>
        <v/>
      </c>
      <c r="AS24" s="43" t="str">
        <f>IF(Intro!$I$12=1,"",IF(OR(O24=0,MAXA($L24:O24)&gt;=VLOOKUP($CB211+1,$BZ$200:$CA$211,2)),"",1+O24))</f>
        <v/>
      </c>
      <c r="AT24" s="43" t="str">
        <f>IF(Intro!$I$12=1,"",IF(OR(P24=0,MAXA($L24:P24)&gt;=VLOOKUP($CB211+1,$BZ$200:$CA$211,2)),"",1+P24))</f>
        <v/>
      </c>
      <c r="AU24" s="43" t="str">
        <f>IF(Intro!$I$12=1,"",IF(OR(Q24=0,MAXA($L24:Q24)&gt;=VLOOKUP($CB211+1,$BZ$200:$CA$211,2)),"",1+Q24))</f>
        <v/>
      </c>
      <c r="AV24" s="43" t="str">
        <f>IF(Intro!$I$12=1,"",IF(OR(R24=0,MAXA($L24:R24)&gt;=VLOOKUP($CB211+1,$BZ$200:$CA$211,2)),"",1+R24))</f>
        <v/>
      </c>
      <c r="AW24" s="36"/>
      <c r="AX24" s="43" t="str">
        <f>IF(Intro!$I$12=1,"",IF(OR((1+BD23)&gt;=VLOOKUP($CB205+1,$BZ$200:$CA$205,2),BD23&lt;1),"",1+BD23))</f>
        <v/>
      </c>
      <c r="AY24" s="43" t="str">
        <f>IF(OR(AX24=0,MAXA(AX24)&gt;=VLOOKUP($CB205+1,$BZ$200:$CA$205,2)),"",1+AX24)</f>
        <v/>
      </c>
      <c r="AZ24" s="43"/>
      <c r="BA24" s="43"/>
      <c r="BB24" s="43"/>
      <c r="BC24" s="43"/>
      <c r="BD24" s="43"/>
      <c r="BE24" s="35"/>
      <c r="BF24" s="31"/>
      <c r="BG24" s="71"/>
      <c r="BH24" s="71"/>
      <c r="BI24" s="71"/>
      <c r="BJ24" s="71"/>
      <c r="BK24" s="71"/>
      <c r="BL24" s="71"/>
      <c r="BM24" s="71"/>
      <c r="BN24" s="71"/>
      <c r="BO24" s="71"/>
    </row>
    <row r="25" spans="3:67" ht="17.100000000000001" customHeight="1" x14ac:dyDescent="0.2">
      <c r="C25" s="27"/>
      <c r="D25" s="32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5"/>
      <c r="AC25" s="31"/>
      <c r="AF25" s="27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5"/>
      <c r="BF25" s="31"/>
      <c r="BG25" s="71"/>
      <c r="BH25" s="71"/>
      <c r="BI25" s="71"/>
      <c r="BJ25" s="71"/>
      <c r="BK25" s="71"/>
      <c r="BL25" s="71"/>
      <c r="BM25" s="71"/>
      <c r="BN25" s="71"/>
      <c r="BO25" s="71"/>
    </row>
    <row r="26" spans="3:67" ht="17.100000000000001" customHeight="1" x14ac:dyDescent="0.2">
      <c r="C26" s="27"/>
      <c r="D26" s="32"/>
      <c r="E26" s="37" t="s">
        <v>17</v>
      </c>
      <c r="F26" s="38"/>
      <c r="G26" s="38"/>
      <c r="H26" s="38"/>
      <c r="I26" s="38"/>
      <c r="J26" s="38"/>
      <c r="K26" s="39"/>
      <c r="L26" s="36"/>
      <c r="M26" s="37" t="s">
        <v>18</v>
      </c>
      <c r="N26" s="38"/>
      <c r="O26" s="38"/>
      <c r="P26" s="38"/>
      <c r="Q26" s="38"/>
      <c r="R26" s="38"/>
      <c r="S26" s="39"/>
      <c r="T26" s="36"/>
      <c r="U26" s="37" t="s">
        <v>19</v>
      </c>
      <c r="V26" s="38"/>
      <c r="W26" s="38"/>
      <c r="X26" s="38"/>
      <c r="Y26" s="38"/>
      <c r="Z26" s="38"/>
      <c r="AA26" s="39"/>
      <c r="AB26" s="35"/>
      <c r="AC26" s="31"/>
      <c r="AF26" s="27"/>
      <c r="AG26" s="36"/>
      <c r="AH26" s="37" t="str">
        <f>IF(Intro!$I$12=0,$CC206,$BS203)</f>
        <v>APRIL</v>
      </c>
      <c r="AI26" s="38"/>
      <c r="AJ26" s="38"/>
      <c r="AK26" s="38"/>
      <c r="AL26" s="38"/>
      <c r="AM26" s="38"/>
      <c r="AN26" s="39"/>
      <c r="AO26" s="36"/>
      <c r="AP26" s="37" t="str">
        <f>IF(Intro!$I$12=0,$CC207,$BS204)</f>
        <v>MAY</v>
      </c>
      <c r="AQ26" s="38"/>
      <c r="AR26" s="38"/>
      <c r="AS26" s="38"/>
      <c r="AT26" s="38"/>
      <c r="AU26" s="38"/>
      <c r="AV26" s="39"/>
      <c r="AW26" s="36"/>
      <c r="AX26" s="37" t="str">
        <f>IF(Intro!$I$12=0,$CC208,$BS205)</f>
        <v>JUNE</v>
      </c>
      <c r="AY26" s="38"/>
      <c r="AZ26" s="38"/>
      <c r="BA26" s="38"/>
      <c r="BB26" s="38"/>
      <c r="BC26" s="38"/>
      <c r="BD26" s="39"/>
      <c r="BE26" s="35"/>
      <c r="BF26" s="31"/>
      <c r="BG26" s="71"/>
      <c r="BH26" s="71"/>
      <c r="BI26" s="71"/>
      <c r="BJ26" s="71"/>
      <c r="BK26" s="71"/>
      <c r="BL26" s="71"/>
      <c r="BM26" s="71"/>
      <c r="BN26" s="71"/>
      <c r="BO26" s="71"/>
    </row>
    <row r="27" spans="3:67" ht="17.100000000000001" customHeight="1" x14ac:dyDescent="0.2">
      <c r="C27" s="27"/>
      <c r="D27" s="32"/>
      <c r="E27" s="40" t="s">
        <v>8</v>
      </c>
      <c r="F27" s="41" t="s">
        <v>9</v>
      </c>
      <c r="G27" s="41" t="s">
        <v>10</v>
      </c>
      <c r="H27" s="41" t="s">
        <v>11</v>
      </c>
      <c r="I27" s="41" t="s">
        <v>10</v>
      </c>
      <c r="J27" s="41" t="s">
        <v>12</v>
      </c>
      <c r="K27" s="42" t="s">
        <v>8</v>
      </c>
      <c r="L27" s="36"/>
      <c r="M27" s="40" t="s">
        <v>13</v>
      </c>
      <c r="N27" s="41" t="s">
        <v>9</v>
      </c>
      <c r="O27" s="41" t="s">
        <v>10</v>
      </c>
      <c r="P27" s="41" t="s">
        <v>11</v>
      </c>
      <c r="Q27" s="41" t="s">
        <v>10</v>
      </c>
      <c r="R27" s="41" t="s">
        <v>12</v>
      </c>
      <c r="S27" s="42" t="s">
        <v>8</v>
      </c>
      <c r="T27" s="36"/>
      <c r="U27" s="40" t="s">
        <v>13</v>
      </c>
      <c r="V27" s="41" t="s">
        <v>9</v>
      </c>
      <c r="W27" s="41" t="s">
        <v>10</v>
      </c>
      <c r="X27" s="41" t="s">
        <v>11</v>
      </c>
      <c r="Y27" s="41" t="s">
        <v>10</v>
      </c>
      <c r="Z27" s="41" t="s">
        <v>12</v>
      </c>
      <c r="AA27" s="42" t="s">
        <v>8</v>
      </c>
      <c r="AB27" s="35"/>
      <c r="AC27" s="31"/>
      <c r="AF27" s="27"/>
      <c r="AG27" s="36"/>
      <c r="AH27" s="40" t="s">
        <v>8</v>
      </c>
      <c r="AI27" s="41" t="s">
        <v>9</v>
      </c>
      <c r="AJ27" s="41" t="s">
        <v>10</v>
      </c>
      <c r="AK27" s="41" t="s">
        <v>11</v>
      </c>
      <c r="AL27" s="41" t="s">
        <v>10</v>
      </c>
      <c r="AM27" s="41" t="s">
        <v>12</v>
      </c>
      <c r="AN27" s="42" t="s">
        <v>8</v>
      </c>
      <c r="AO27" s="36"/>
      <c r="AP27" s="40" t="s">
        <v>13</v>
      </c>
      <c r="AQ27" s="41" t="s">
        <v>9</v>
      </c>
      <c r="AR27" s="41" t="s">
        <v>10</v>
      </c>
      <c r="AS27" s="41" t="s">
        <v>11</v>
      </c>
      <c r="AT27" s="41" t="s">
        <v>10</v>
      </c>
      <c r="AU27" s="41" t="s">
        <v>12</v>
      </c>
      <c r="AV27" s="42" t="s">
        <v>8</v>
      </c>
      <c r="AW27" s="36"/>
      <c r="AX27" s="40" t="s">
        <v>13</v>
      </c>
      <c r="AY27" s="41" t="s">
        <v>9</v>
      </c>
      <c r="AZ27" s="41" t="s">
        <v>10</v>
      </c>
      <c r="BA27" s="41" t="s">
        <v>11</v>
      </c>
      <c r="BB27" s="41" t="s">
        <v>10</v>
      </c>
      <c r="BC27" s="41" t="s">
        <v>12</v>
      </c>
      <c r="BD27" s="42" t="s">
        <v>8</v>
      </c>
      <c r="BE27" s="35"/>
      <c r="BF27" s="31"/>
      <c r="BG27" s="71"/>
      <c r="BH27" s="71"/>
      <c r="BI27" s="71"/>
      <c r="BJ27" s="71"/>
      <c r="BK27" s="71"/>
      <c r="BL27" s="71"/>
      <c r="BM27" s="71"/>
      <c r="BN27" s="71"/>
      <c r="BO27" s="71"/>
    </row>
    <row r="28" spans="3:67" ht="17.100000000000001" customHeight="1" x14ac:dyDescent="0.2">
      <c r="C28" s="27"/>
      <c r="D28" s="32"/>
      <c r="E28" s="43" t="str">
        <f>IF($CG$206=CA213,1,"")</f>
        <v/>
      </c>
      <c r="F28" s="43" t="str">
        <f t="shared" ref="F28:K28" si="19">IF(OR($CG$206=CB213,E28&gt;=1),1+E28,"")</f>
        <v/>
      </c>
      <c r="G28" s="43" t="str">
        <f t="shared" si="19"/>
        <v/>
      </c>
      <c r="H28" s="43" t="str">
        <f t="shared" si="19"/>
        <v/>
      </c>
      <c r="I28" s="43" t="str">
        <f t="shared" si="19"/>
        <v/>
      </c>
      <c r="J28" s="43">
        <f t="shared" si="19"/>
        <v>1</v>
      </c>
      <c r="K28" s="43">
        <f t="shared" si="19"/>
        <v>2</v>
      </c>
      <c r="L28" s="36"/>
      <c r="M28" s="43" t="str">
        <f>IF($CG$207=CA213,1,"")</f>
        <v/>
      </c>
      <c r="N28" s="43">
        <f t="shared" ref="N28:S28" si="20">IF(OR($CG$207=CB213,M28&gt;=1),1+M28,"")</f>
        <v>1</v>
      </c>
      <c r="O28" s="43">
        <f t="shared" si="20"/>
        <v>2</v>
      </c>
      <c r="P28" s="43">
        <f t="shared" si="20"/>
        <v>3</v>
      </c>
      <c r="Q28" s="43">
        <f t="shared" si="20"/>
        <v>4</v>
      </c>
      <c r="R28" s="43">
        <f t="shared" si="20"/>
        <v>5</v>
      </c>
      <c r="S28" s="43">
        <f t="shared" si="20"/>
        <v>6</v>
      </c>
      <c r="T28" s="36"/>
      <c r="U28" s="43" t="str">
        <f>IF($CG$208=CA213,1,"")</f>
        <v/>
      </c>
      <c r="V28" s="43" t="str">
        <f t="shared" ref="V28:AA28" si="21">IF(OR($CG$208=CB213,U28&gt;=1),1+U28,"")</f>
        <v/>
      </c>
      <c r="W28" s="43" t="str">
        <f t="shared" si="21"/>
        <v/>
      </c>
      <c r="X28" s="43" t="str">
        <f t="shared" si="21"/>
        <v/>
      </c>
      <c r="Y28" s="43">
        <f t="shared" si="21"/>
        <v>1</v>
      </c>
      <c r="Z28" s="43">
        <f t="shared" si="21"/>
        <v>2</v>
      </c>
      <c r="AA28" s="43">
        <f t="shared" si="21"/>
        <v>3</v>
      </c>
      <c r="AB28" s="35"/>
      <c r="AC28" s="31"/>
      <c r="AF28" s="27"/>
      <c r="AG28" s="36">
        <f>IF(AND(Intro!$I$12=0,AW24&gt;1,BD24&gt;1),Y32+1,IF(AND(Intro!$I$12=0,AW24&gt;1,AX24&gt;1),AW24,IF(AND(Intro!$I$12=0,AW24&gt;1),AW23+1,IF(Intro!$I$12=1,AW23+1,AW22+1))))</f>
        <v>27</v>
      </c>
      <c r="AH28" s="43">
        <f>IF(Intro!$I$12=1,IF((1+BD23)&gt;$BQ$211,1,1+BD23),IF($CG$206=CA213,1,""))</f>
        <v>3</v>
      </c>
      <c r="AI28" s="43">
        <f>IF(Intro!$I$12=1,IF((1+AH28)&gt;$BQ$211,1,1+AH28),IF(OR($CG$206=CB213,E28&gt;=1),1+E28,""))</f>
        <v>4</v>
      </c>
      <c r="AJ28" s="43">
        <f>IF(Intro!$I$12=1,IF((1+AI28)&gt;$BQ$211,1,1+AI28),IF(OR($CG$206=CC213,F28&gt;=1),1+F28,""))</f>
        <v>5</v>
      </c>
      <c r="AK28" s="43">
        <f>IF(Intro!$I$12=1,IF((1+AJ28)&gt;$BQ$211,1,1+AJ28),IF(OR($CG$206=CD213,G28&gt;=1),1+G28,""))</f>
        <v>6</v>
      </c>
      <c r="AL28" s="43">
        <f>IF(Intro!$I$12=1,IF((1+AK28)&gt;$BQ$211,1,1+AK28),IF(OR($CG$206=CE213,H28&gt;=1),1+H28,""))</f>
        <v>7</v>
      </c>
      <c r="AM28" s="43">
        <f>IF(Intro!$I$12=1,IF((1+AL28)&gt;$BQ$211,1,1+AL28),IF(OR($CG$206=CF213,I28&gt;=1),1+I28,""))</f>
        <v>8</v>
      </c>
      <c r="AN28" s="43">
        <f>IF(Intro!$I$12=1,IF((1+AM28)&gt;$BQ$211,1,1+AM28),IF(OR($CG$203=CG223,J28&gt;=1),1+J28,""))</f>
        <v>9</v>
      </c>
      <c r="AO28" s="36">
        <f>IF(AND(Intro!$I$12=0,AG32&gt;1,AN32&gt;1),AG32+1,IF(AND(Intro!$I$12=0,AG32&gt;1,AH32&gt;1),AG32,IF(AND(Intro!$I$12=0),AG32+1,AG31+1)))</f>
        <v>31</v>
      </c>
      <c r="AP28" s="43">
        <f>IF(Intro!$I$12=1,IF((1+AN31)&gt;$BQ$203,1,1+AN31),IF($CG$207=CA213,1,""))</f>
        <v>1</v>
      </c>
      <c r="AQ28" s="43">
        <f>IF(Intro!$I$12=1,IF((1+AP28)&gt;$BQ$203,1,1+AP28),IF(OR($CG$207=CB213,M28&gt;=1),1+M28,""))</f>
        <v>2</v>
      </c>
      <c r="AR28" s="43">
        <f>IF(Intro!$I$12=1,IF((1+AQ28)&gt;$BQ$203,1,1+AQ28),IF(OR($CG$207=CC213,N28&gt;=1),1+N28,""))</f>
        <v>3</v>
      </c>
      <c r="AS28" s="43">
        <f>IF(Intro!$I$12=1,IF((1+AR28)&gt;$BQ$203,1,1+AR28),IF(OR($CG$207=CD213,O28&gt;=1),1+O28,""))</f>
        <v>4</v>
      </c>
      <c r="AT28" s="43">
        <f>IF(Intro!$I$12=1,IF((1+AS28)&gt;$BQ$203,1,1+AS28),IF(OR($CG$207=CE213,P28&gt;=1),1+P28,""))</f>
        <v>5</v>
      </c>
      <c r="AU28" s="43">
        <f>IF(Intro!$I$12=1,IF((1+AT28)&gt;$BQ$203,1,1+AT28),IF(OR($CG$207=CF213,Q28&gt;=1),1+Q28,""))</f>
        <v>6</v>
      </c>
      <c r="AV28" s="43">
        <f>IF(Intro!$I$12=1,IF((1+AU28)&gt;$BQ$203,1,1+AU28),IF(OR($CG$207=CG213,R28&gt;=1),1+R28,""))</f>
        <v>7</v>
      </c>
      <c r="AW28" s="36">
        <f>IF(AND(Intro!$I$12=0,AO32&gt;1,AV32&gt;1),AO32+1,IF(AND(Intro!$I$12=0,AO32&gt;1,AP32&gt;1),AO32,IF(AND(Intro!$I$12=0),AO32+1,AO31+1)))</f>
        <v>35</v>
      </c>
      <c r="AX28" s="43">
        <f>IF(Intro!$I$12=1,IF((1+AV31)&gt;$BQ$204,1,1+AV31),IF($CG$208=CA213,1,""))</f>
        <v>29</v>
      </c>
      <c r="AY28" s="43">
        <f>IF(Intro!$I$12=1,IF((1+AX28)&gt;$BQ$204,1,1+AX28),IF(OR($CG$208=CB213,U28&gt;=1),1+U28,""))</f>
        <v>30</v>
      </c>
      <c r="AZ28" s="43">
        <f>IF(Intro!$I$12=1,IF((1+AY28)&gt;$BQ$204,1,1+AY28),IF(OR($CG$208=CC213,V28&gt;=1),1+V28,""))</f>
        <v>31</v>
      </c>
      <c r="BA28" s="43">
        <f>IF(Intro!$I$12=1,IF((1+AZ28)&gt;$BQ$204,1,1+AZ28),IF(OR($CG$208=CD213,W28&gt;=1),1+W28,""))</f>
        <v>1</v>
      </c>
      <c r="BB28" s="43">
        <f>IF(Intro!$I$12=1,IF((1+BA28)&gt;$BQ$204,1,1+BA28),IF(OR($CG$208=CE213,X28&gt;=1),1+X28,""))</f>
        <v>2</v>
      </c>
      <c r="BC28" s="43">
        <f>IF(Intro!$I$12=1,IF((1+BB28)&gt;$BQ$204,1,1+BB28),IF(OR($CG$208=CF213,Y28&gt;=1),1+Y28,""))</f>
        <v>3</v>
      </c>
      <c r="BD28" s="43">
        <f>IF(Intro!$I$12=1,IF((1+BC28)&gt;$BQ$204,1,1+BC28),IF(OR($CG$208=CG213,Z28&gt;=1),1+Z28,""))</f>
        <v>4</v>
      </c>
      <c r="BE28" s="35"/>
      <c r="BF28" s="31"/>
      <c r="BG28" s="71"/>
      <c r="BH28" s="71"/>
      <c r="BI28" s="71"/>
      <c r="BJ28" s="71"/>
      <c r="BK28" s="71"/>
      <c r="BL28" s="71"/>
      <c r="BM28" s="71"/>
      <c r="BN28" s="71"/>
      <c r="BO28" s="71"/>
    </row>
    <row r="29" spans="3:67" ht="17.100000000000001" customHeight="1" x14ac:dyDescent="0.2">
      <c r="C29" s="27"/>
      <c r="D29" s="32"/>
      <c r="E29" s="43">
        <f>1+K28</f>
        <v>3</v>
      </c>
      <c r="F29" s="43">
        <f t="shared" ref="F29:J31" si="22">1+E29</f>
        <v>4</v>
      </c>
      <c r="G29" s="43">
        <f t="shared" si="22"/>
        <v>5</v>
      </c>
      <c r="H29" s="43">
        <f t="shared" si="22"/>
        <v>6</v>
      </c>
      <c r="I29" s="43">
        <f t="shared" si="22"/>
        <v>7</v>
      </c>
      <c r="J29" s="43">
        <f t="shared" si="22"/>
        <v>8</v>
      </c>
      <c r="K29" s="43">
        <f>J29+1</f>
        <v>9</v>
      </c>
      <c r="L29" s="36"/>
      <c r="M29" s="43">
        <f>1+S28</f>
        <v>7</v>
      </c>
      <c r="N29" s="43">
        <f t="shared" ref="N29:R31" si="23">1+M29</f>
        <v>8</v>
      </c>
      <c r="O29" s="43">
        <f t="shared" si="23"/>
        <v>9</v>
      </c>
      <c r="P29" s="43">
        <f t="shared" si="23"/>
        <v>10</v>
      </c>
      <c r="Q29" s="43">
        <f t="shared" si="23"/>
        <v>11</v>
      </c>
      <c r="R29" s="43">
        <f t="shared" si="23"/>
        <v>12</v>
      </c>
      <c r="S29" s="43">
        <f>R29+1</f>
        <v>13</v>
      </c>
      <c r="T29" s="36"/>
      <c r="U29" s="43">
        <f>1+AA28</f>
        <v>4</v>
      </c>
      <c r="V29" s="43">
        <f t="shared" ref="V29:Z31" si="24">1+U29</f>
        <v>5</v>
      </c>
      <c r="W29" s="43">
        <f t="shared" si="24"/>
        <v>6</v>
      </c>
      <c r="X29" s="43">
        <f t="shared" si="24"/>
        <v>7</v>
      </c>
      <c r="Y29" s="43">
        <f t="shared" si="24"/>
        <v>8</v>
      </c>
      <c r="Z29" s="43">
        <f t="shared" si="24"/>
        <v>9</v>
      </c>
      <c r="AA29" s="43">
        <f>Z29+1</f>
        <v>10</v>
      </c>
      <c r="AB29" s="35"/>
      <c r="AC29" s="31"/>
      <c r="AF29" s="27"/>
      <c r="AG29" s="36">
        <f>AG28+1</f>
        <v>28</v>
      </c>
      <c r="AH29" s="43">
        <f>1+AN28</f>
        <v>10</v>
      </c>
      <c r="AI29" s="43">
        <f t="shared" ref="AI29:AM31" si="25">1+AH29</f>
        <v>11</v>
      </c>
      <c r="AJ29" s="43">
        <f t="shared" si="25"/>
        <v>12</v>
      </c>
      <c r="AK29" s="43">
        <f t="shared" si="25"/>
        <v>13</v>
      </c>
      <c r="AL29" s="43">
        <f t="shared" si="25"/>
        <v>14</v>
      </c>
      <c r="AM29" s="43">
        <f t="shared" si="25"/>
        <v>15</v>
      </c>
      <c r="AN29" s="43">
        <f>AM29+1</f>
        <v>16</v>
      </c>
      <c r="AO29" s="36">
        <f>AO28+1</f>
        <v>32</v>
      </c>
      <c r="AP29" s="43">
        <f>1+AV28</f>
        <v>8</v>
      </c>
      <c r="AQ29" s="43">
        <f t="shared" ref="AQ29:AU31" si="26">1+AP29</f>
        <v>9</v>
      </c>
      <c r="AR29" s="43">
        <f t="shared" si="26"/>
        <v>10</v>
      </c>
      <c r="AS29" s="43">
        <f t="shared" si="26"/>
        <v>11</v>
      </c>
      <c r="AT29" s="43">
        <f t="shared" si="26"/>
        <v>12</v>
      </c>
      <c r="AU29" s="43">
        <f t="shared" si="26"/>
        <v>13</v>
      </c>
      <c r="AV29" s="43">
        <f>AU29+1</f>
        <v>14</v>
      </c>
      <c r="AW29" s="36">
        <f>AW28+1</f>
        <v>36</v>
      </c>
      <c r="AX29" s="43">
        <f>IF((1+BD28)&gt;$BQ$204,1,1+BD28)</f>
        <v>5</v>
      </c>
      <c r="AY29" s="43">
        <f t="shared" ref="AY29:BD29" si="27">IF((1+AX29)&gt;$BQ$204,1,1+AX29)</f>
        <v>6</v>
      </c>
      <c r="AZ29" s="43">
        <f t="shared" si="27"/>
        <v>7</v>
      </c>
      <c r="BA29" s="43">
        <f t="shared" si="27"/>
        <v>8</v>
      </c>
      <c r="BB29" s="43">
        <f t="shared" si="27"/>
        <v>9</v>
      </c>
      <c r="BC29" s="43">
        <f t="shared" si="27"/>
        <v>10</v>
      </c>
      <c r="BD29" s="43">
        <f t="shared" si="27"/>
        <v>11</v>
      </c>
      <c r="BE29" s="35"/>
      <c r="BF29" s="31"/>
      <c r="BG29" s="71"/>
      <c r="BH29" s="71"/>
      <c r="BI29" s="71"/>
      <c r="BJ29" s="71"/>
      <c r="BK29" s="71"/>
      <c r="BL29" s="71"/>
      <c r="BM29" s="71"/>
      <c r="BN29" s="71"/>
      <c r="BO29" s="71"/>
    </row>
    <row r="30" spans="3:67" ht="17.100000000000001" customHeight="1" x14ac:dyDescent="0.2">
      <c r="C30" s="27"/>
      <c r="D30" s="32"/>
      <c r="E30" s="43">
        <f>1+K29</f>
        <v>10</v>
      </c>
      <c r="F30" s="43">
        <f t="shared" si="22"/>
        <v>11</v>
      </c>
      <c r="G30" s="43">
        <f t="shared" si="22"/>
        <v>12</v>
      </c>
      <c r="H30" s="43">
        <f t="shared" si="22"/>
        <v>13</v>
      </c>
      <c r="I30" s="43">
        <f t="shared" si="22"/>
        <v>14</v>
      </c>
      <c r="J30" s="43">
        <f t="shared" si="22"/>
        <v>15</v>
      </c>
      <c r="K30" s="43">
        <f>J30+1</f>
        <v>16</v>
      </c>
      <c r="L30" s="36"/>
      <c r="M30" s="43">
        <f>1+S29</f>
        <v>14</v>
      </c>
      <c r="N30" s="43">
        <f t="shared" si="23"/>
        <v>15</v>
      </c>
      <c r="O30" s="43">
        <f t="shared" si="23"/>
        <v>16</v>
      </c>
      <c r="P30" s="43">
        <f t="shared" si="23"/>
        <v>17</v>
      </c>
      <c r="Q30" s="43">
        <f t="shared" si="23"/>
        <v>18</v>
      </c>
      <c r="R30" s="43">
        <f t="shared" si="23"/>
        <v>19</v>
      </c>
      <c r="S30" s="43">
        <f>R30+1</f>
        <v>20</v>
      </c>
      <c r="T30" s="36"/>
      <c r="U30" s="43">
        <f>1+AA29</f>
        <v>11</v>
      </c>
      <c r="V30" s="43">
        <f t="shared" si="24"/>
        <v>12</v>
      </c>
      <c r="W30" s="43">
        <f t="shared" si="24"/>
        <v>13</v>
      </c>
      <c r="X30" s="43">
        <f t="shared" si="24"/>
        <v>14</v>
      </c>
      <c r="Y30" s="43">
        <f t="shared" si="24"/>
        <v>15</v>
      </c>
      <c r="Z30" s="43">
        <f t="shared" si="24"/>
        <v>16</v>
      </c>
      <c r="AA30" s="43">
        <f>Z30+1</f>
        <v>17</v>
      </c>
      <c r="AB30" s="35"/>
      <c r="AC30" s="31"/>
      <c r="AF30" s="27"/>
      <c r="AG30" s="36">
        <f>AG29+1</f>
        <v>29</v>
      </c>
      <c r="AH30" s="43">
        <f>1+AN29</f>
        <v>17</v>
      </c>
      <c r="AI30" s="43">
        <f t="shared" si="25"/>
        <v>18</v>
      </c>
      <c r="AJ30" s="43">
        <f t="shared" si="25"/>
        <v>19</v>
      </c>
      <c r="AK30" s="43">
        <f t="shared" si="25"/>
        <v>20</v>
      </c>
      <c r="AL30" s="43">
        <f t="shared" si="25"/>
        <v>21</v>
      </c>
      <c r="AM30" s="43">
        <f t="shared" si="25"/>
        <v>22</v>
      </c>
      <c r="AN30" s="43">
        <f>AM30+1</f>
        <v>23</v>
      </c>
      <c r="AO30" s="36">
        <f>AO29+1</f>
        <v>33</v>
      </c>
      <c r="AP30" s="43">
        <f>1+AV29</f>
        <v>15</v>
      </c>
      <c r="AQ30" s="43">
        <f t="shared" si="26"/>
        <v>16</v>
      </c>
      <c r="AR30" s="43">
        <f t="shared" si="26"/>
        <v>17</v>
      </c>
      <c r="AS30" s="43">
        <f t="shared" si="26"/>
        <v>18</v>
      </c>
      <c r="AT30" s="43">
        <f t="shared" si="26"/>
        <v>19</v>
      </c>
      <c r="AU30" s="43">
        <f t="shared" si="26"/>
        <v>20</v>
      </c>
      <c r="AV30" s="43">
        <f>AU30+1</f>
        <v>21</v>
      </c>
      <c r="AW30" s="36">
        <f>AW29+1</f>
        <v>37</v>
      </c>
      <c r="AX30" s="43">
        <f>1+BD29</f>
        <v>12</v>
      </c>
      <c r="AY30" s="43">
        <f t="shared" ref="AY30:BC31" si="28">1+AX30</f>
        <v>13</v>
      </c>
      <c r="AZ30" s="43">
        <f t="shared" si="28"/>
        <v>14</v>
      </c>
      <c r="BA30" s="43">
        <f t="shared" si="28"/>
        <v>15</v>
      </c>
      <c r="BB30" s="43">
        <f t="shared" si="28"/>
        <v>16</v>
      </c>
      <c r="BC30" s="43">
        <f t="shared" si="28"/>
        <v>17</v>
      </c>
      <c r="BD30" s="43">
        <f>BC30+1</f>
        <v>18</v>
      </c>
      <c r="BE30" s="35"/>
      <c r="BF30" s="31"/>
      <c r="BG30" s="71"/>
      <c r="BH30" s="71"/>
      <c r="BI30" s="71"/>
      <c r="BJ30" s="71"/>
      <c r="BK30" s="71"/>
      <c r="BL30" s="71"/>
      <c r="BM30" s="71"/>
      <c r="BN30" s="71"/>
      <c r="BO30" s="71"/>
    </row>
    <row r="31" spans="3:67" ht="17.100000000000001" customHeight="1" x14ac:dyDescent="0.2">
      <c r="C31" s="27"/>
      <c r="D31" s="32"/>
      <c r="E31" s="43">
        <f>1+K30</f>
        <v>17</v>
      </c>
      <c r="F31" s="43">
        <f t="shared" si="22"/>
        <v>18</v>
      </c>
      <c r="G31" s="43">
        <f t="shared" si="22"/>
        <v>19</v>
      </c>
      <c r="H31" s="43">
        <f t="shared" si="22"/>
        <v>20</v>
      </c>
      <c r="I31" s="43">
        <f t="shared" si="22"/>
        <v>21</v>
      </c>
      <c r="J31" s="43">
        <f t="shared" si="22"/>
        <v>22</v>
      </c>
      <c r="K31" s="43">
        <f>1+J31</f>
        <v>23</v>
      </c>
      <c r="L31" s="36"/>
      <c r="M31" s="43">
        <f>1+S30</f>
        <v>21</v>
      </c>
      <c r="N31" s="43">
        <f t="shared" si="23"/>
        <v>22</v>
      </c>
      <c r="O31" s="43">
        <f t="shared" si="23"/>
        <v>23</v>
      </c>
      <c r="P31" s="43">
        <f t="shared" si="23"/>
        <v>24</v>
      </c>
      <c r="Q31" s="43">
        <f t="shared" si="23"/>
        <v>25</v>
      </c>
      <c r="R31" s="43">
        <f t="shared" si="23"/>
        <v>26</v>
      </c>
      <c r="S31" s="43">
        <f>1+R31</f>
        <v>27</v>
      </c>
      <c r="T31" s="36"/>
      <c r="U31" s="43">
        <f>1+AA30</f>
        <v>18</v>
      </c>
      <c r="V31" s="43">
        <f t="shared" si="24"/>
        <v>19</v>
      </c>
      <c r="W31" s="43">
        <f t="shared" si="24"/>
        <v>20</v>
      </c>
      <c r="X31" s="43">
        <f t="shared" si="24"/>
        <v>21</v>
      </c>
      <c r="Y31" s="43">
        <f t="shared" si="24"/>
        <v>22</v>
      </c>
      <c r="Z31" s="43">
        <f t="shared" si="24"/>
        <v>23</v>
      </c>
      <c r="AA31" s="43">
        <f>1+Z31</f>
        <v>24</v>
      </c>
      <c r="AB31" s="35"/>
      <c r="AC31" s="31"/>
      <c r="AF31" s="27"/>
      <c r="AG31" s="36">
        <f>AG30+1</f>
        <v>30</v>
      </c>
      <c r="AH31" s="43">
        <f>1+AN30</f>
        <v>24</v>
      </c>
      <c r="AI31" s="43">
        <f t="shared" si="25"/>
        <v>25</v>
      </c>
      <c r="AJ31" s="43">
        <f t="shared" si="25"/>
        <v>26</v>
      </c>
      <c r="AK31" s="43">
        <f t="shared" si="25"/>
        <v>27</v>
      </c>
      <c r="AL31" s="43">
        <f t="shared" si="25"/>
        <v>28</v>
      </c>
      <c r="AM31" s="43">
        <f t="shared" si="25"/>
        <v>29</v>
      </c>
      <c r="AN31" s="43">
        <f>IF(Intro!$I$12=1,IF((1+AM31)&gt;$BQ$210,1,1+AM31),IF(OR(J31=0,MAXA(J31:$L31)&gt;=VLOOKUP($CB218+1,$BZ$200:$CA$211,2)),"",1+J31))</f>
        <v>30</v>
      </c>
      <c r="AO31" s="36">
        <f>AO30+1</f>
        <v>34</v>
      </c>
      <c r="AP31" s="43">
        <f>1+AV30</f>
        <v>22</v>
      </c>
      <c r="AQ31" s="43">
        <f t="shared" si="26"/>
        <v>23</v>
      </c>
      <c r="AR31" s="43">
        <f t="shared" si="26"/>
        <v>24</v>
      </c>
      <c r="AS31" s="43">
        <f t="shared" si="26"/>
        <v>25</v>
      </c>
      <c r="AT31" s="43">
        <f t="shared" si="26"/>
        <v>26</v>
      </c>
      <c r="AU31" s="43">
        <f t="shared" si="26"/>
        <v>27</v>
      </c>
      <c r="AV31" s="43">
        <f>1+AU31</f>
        <v>28</v>
      </c>
      <c r="AW31" s="36">
        <f>AW30+1</f>
        <v>38</v>
      </c>
      <c r="AX31" s="43">
        <f>1+BD30</f>
        <v>19</v>
      </c>
      <c r="AY31" s="43">
        <f t="shared" si="28"/>
        <v>20</v>
      </c>
      <c r="AZ31" s="43">
        <f t="shared" si="28"/>
        <v>21</v>
      </c>
      <c r="BA31" s="43">
        <f t="shared" si="28"/>
        <v>22</v>
      </c>
      <c r="BB31" s="43">
        <f t="shared" si="28"/>
        <v>23</v>
      </c>
      <c r="BC31" s="43">
        <f t="shared" si="28"/>
        <v>24</v>
      </c>
      <c r="BD31" s="43">
        <f>1+BC31</f>
        <v>25</v>
      </c>
      <c r="BE31" s="35"/>
      <c r="BF31" s="31"/>
      <c r="BG31" s="71"/>
      <c r="BH31" s="71"/>
      <c r="BI31" s="71"/>
      <c r="BJ31" s="71"/>
      <c r="BK31" s="71"/>
      <c r="BL31" s="71"/>
      <c r="BM31" s="71"/>
      <c r="BN31" s="71"/>
      <c r="BO31" s="71"/>
    </row>
    <row r="32" spans="3:67" ht="17.100000000000001" customHeight="1" x14ac:dyDescent="0.2">
      <c r="C32" s="27"/>
      <c r="D32" s="32"/>
      <c r="E32" s="43">
        <f>IF((1+K31)&gt;=VLOOKUP($CB$206+1,$BZ$200:$CA$211,2),"",1+K31)</f>
        <v>24</v>
      </c>
      <c r="F32" s="43">
        <f>IF(OR(E32=0,MAXA(E32)&gt;=VLOOKUP($CB206+1,$BZ$200:$CA$211,2)),"",1+E32)</f>
        <v>25</v>
      </c>
      <c r="G32" s="43">
        <f>IF(OR(F32=0,MAXA($E32:F32)&gt;=VLOOKUP($CB206+1,$BZ$200:$CA$211,2)),"",1+F32)</f>
        <v>26</v>
      </c>
      <c r="H32" s="43">
        <f>IF(OR(G32=0,MAXA($E32:G32)&gt;=VLOOKUP($CB206+1,$BZ$200:$CA$211,2)),"",1+G32)</f>
        <v>27</v>
      </c>
      <c r="I32" s="43">
        <f>IF(OR(H32=0,MAXA($E32:H32)&gt;=VLOOKUP($CB206+1,$BZ$200:$CA$211,2)),"",1+H32)</f>
        <v>28</v>
      </c>
      <c r="J32" s="43">
        <f>IF(OR(I32=0,MAXA($E32:I32)&gt;=VLOOKUP($CB206+1,$BZ$200:$CA$211,2)),"",1+I32)</f>
        <v>29</v>
      </c>
      <c r="K32" s="43">
        <f>IF(OR(J32=0,MAXA($E32:J32)&gt;=VLOOKUP($CB206+1,$BZ$200:$CA$211,2)),"",1+J32)</f>
        <v>30</v>
      </c>
      <c r="L32" s="36"/>
      <c r="M32" s="43">
        <f>IF((1+S31)&gt;=VLOOKUP($CB207+1,$BZ$200:$CA$211,2),"",1+S31)</f>
        <v>28</v>
      </c>
      <c r="N32" s="43">
        <f>IF(OR(M32=0,MAXA($L32:M32)&gt;=VLOOKUP($CB207+1,$BZ$200:$CA$211,2)),"",1+M32)</f>
        <v>29</v>
      </c>
      <c r="O32" s="43">
        <f>IF(OR(N32=0,MAXA($L32:N32)&gt;=VLOOKUP($CB207+1,$BZ$200:$CA$211,2)),"",1+N32)</f>
        <v>30</v>
      </c>
      <c r="P32" s="43">
        <f>IF(OR(O32=0,MAXA($L32:O32)&gt;=VLOOKUP($CB207+1,$BZ$200:$CA$211,2)),"",1+O32)</f>
        <v>31</v>
      </c>
      <c r="Q32" s="43" t="str">
        <f>IF(OR(P32=0,MAXA($L32:P32)&gt;=VLOOKUP($CB207+1,$BZ$200:$CA$211,2)),"",1+P32)</f>
        <v/>
      </c>
      <c r="R32" s="43" t="str">
        <f>IF(OR(Q32=0,MAXA($L32:Q32)&gt;=VLOOKUP($CB207+1,$BZ$200:$CA$211,2)),"",1+Q32)</f>
        <v/>
      </c>
      <c r="S32" s="43" t="str">
        <f>IF(OR(R32=0,MAXA($L32:R32)&gt;=VLOOKUP($CB207+1,$BZ$200:$CA$211,2)),"",1+R32)</f>
        <v/>
      </c>
      <c r="T32" s="36"/>
      <c r="U32" s="43">
        <f>IF((1+AA31)&gt;=VLOOKUP($CB208+1,$BZ$200:$CA$211,2),"",1+AA31)</f>
        <v>25</v>
      </c>
      <c r="V32" s="43">
        <f>IF(OR(U32=0,MAXA(U32)&gt;=VLOOKUP($CB208+1,$BZ$200:$CA$211,2)),"",1+U32)</f>
        <v>26</v>
      </c>
      <c r="W32" s="43">
        <f>IF(OR(V32=0,MAXA($U32:V32)&gt;=VLOOKUP($CB208+1,$BZ$200:$CA$211,2)),"",1+V32)</f>
        <v>27</v>
      </c>
      <c r="X32" s="43">
        <f>IF(OR(W32=0,MAXA($U32:W32)&gt;=VLOOKUP($CB208+1,$BZ$200:$CA$211,2)),"",1+W32)</f>
        <v>28</v>
      </c>
      <c r="Y32" s="43">
        <f>IF(OR(X32=0,MAXA($U32:X32)&gt;=VLOOKUP($CB208+1,$BZ$200:$CA$211,2)),"",1+X32)</f>
        <v>29</v>
      </c>
      <c r="Z32" s="43">
        <f>IF(OR(Y32=0,MAXA($U32:Y32)&gt;=VLOOKUP($CB208+1,$BZ$200:$CA$211,2)),"",1+Y32)</f>
        <v>30</v>
      </c>
      <c r="AA32" s="43" t="str">
        <f>IF(OR(Z32=0,MAXA($U32:Z32)&gt;=VLOOKUP($CB208+1,$BZ$200:$CA$211,2)),"",1+Z32)</f>
        <v/>
      </c>
      <c r="AB32" s="35"/>
      <c r="AC32" s="31"/>
      <c r="AF32" s="27"/>
      <c r="AG32" s="36" t="str">
        <f>IF(Intro!$I$12=1,"",AG31+1)</f>
        <v/>
      </c>
      <c r="AH32" s="43" t="str">
        <f>IF(Intro!$I$12=1,"",IF((1+AN31)&gt;=VLOOKUP($CB206+1,$BZ$203:$CA$211,2),"",1+AN31))</f>
        <v/>
      </c>
      <c r="AI32" s="43" t="str">
        <f>IF(OR(AH32=0,MAXA(AH32)&gt;=VLOOKUP($CB206+1,$BZ$203:$CA$211,2)),"",1+AH32)</f>
        <v/>
      </c>
      <c r="AJ32" s="43" t="str">
        <f>IF(OR(AI32=0,MAXA($AH32:AI32)&gt;=VLOOKUP($CB206+1,$BZ$203:$CA$211,2)),"",1+AI32)</f>
        <v/>
      </c>
      <c r="AK32" s="43" t="str">
        <f>IF(OR(AJ32=0,MAXA($AH32:AJ32)&gt;=VLOOKUP($CB206+1,$BZ$203:$CA$211,2)),"",1+AJ32)</f>
        <v/>
      </c>
      <c r="AL32" s="43" t="str">
        <f>IF(OR(AK32=0,MAXA($AH32:AK32)&gt;=VLOOKUP($CB206+1,$BZ$203:$CA$211,2)),"",1+AK32)</f>
        <v/>
      </c>
      <c r="AM32" s="43" t="str">
        <f>IF(OR(AL32=0,MAXA($AH32:AL32)&gt;=VLOOKUP($CB206+1,$BZ$203:$CA$211,2)),"",1+AL32)</f>
        <v/>
      </c>
      <c r="AN32" s="43" t="str">
        <f>IF(Intro!$I$12=1,IF(OR(AM32=0,MAXA($AH32:AM32)&gt;=VLOOKUP($CB206+1,$BZ$203:$CA$211,2)),"",1+AM32),IF(OR(J32=0,MAXA($E32:J32)&gt;=VLOOKUP($CB212+1,$BZ$200:$CA$211,2)),"",1+J32))</f>
        <v/>
      </c>
      <c r="AO32" s="36" t="str">
        <f>IF(AP32&gt;0,AO31+1,"")</f>
        <v/>
      </c>
      <c r="AP32" s="43" t="str">
        <f>IF(Intro!$I$12=1,"",IF((1+AV31)&gt;=VLOOKUP($CB207+1,$BZ$203:$CA$211,2),"",1+AV31))</f>
        <v/>
      </c>
      <c r="AQ32" s="43" t="str">
        <f>IF(OR(AP32=0,MAXA(AP32)&gt;=VLOOKUP($CB207+1,$BZ$203:$CA$211,2)),"",1+AP32)</f>
        <v/>
      </c>
      <c r="AR32" s="43" t="str">
        <f>IF(Intro!$I$12=1,"",IF(OR(N32=0,MAXA($L32:N32)&gt;=VLOOKUP($CB207+1,$BZ$200:$CA$211,2)),"",1+N32))</f>
        <v/>
      </c>
      <c r="AS32" s="43" t="str">
        <f>IF(OR(AR32=0,MAXA($AP32:AR32)&gt;=VLOOKUP($CB207+1,$BZ$203:$CA$211,2)),"",1+AR32)</f>
        <v/>
      </c>
      <c r="AT32" s="43" t="str">
        <f>IF(OR(AS32=0,MAXA($AP32:AS32)&gt;=VLOOKUP($CB207+1,$BZ$203:$CA$211,2)),"",1+AS32)</f>
        <v/>
      </c>
      <c r="AU32" s="43" t="str">
        <f>IF(OR(AT32=0,MAXA($AP32:AT32)&gt;=VLOOKUP($CB207+1,$BZ$203:$CA$211,2)),"",1+AT32)</f>
        <v/>
      </c>
      <c r="AV32" s="43" t="str">
        <f>IF(Intro!$I$12=1,IF(OR(AU32=0,MAXA($AP32:AU32)&gt;=VLOOKUP($CB207+1,$BZ$200:$CA$211,2)),"",1+AU32),IF(OR(AU32=0,MAXA(AP32:AU32)&gt;=VLOOKUP($CB212+1,$BZ$200:$CA$211,2)),"",1+AU32))</f>
        <v/>
      </c>
      <c r="AW32" s="36">
        <f>AW31+1</f>
        <v>39</v>
      </c>
      <c r="AX32" s="43">
        <f>IF((1+BD31)&gt;=VLOOKUP($BR208+1,$BP$200:$BQ$211,2,FALSE),"",1+BD31)</f>
        <v>26</v>
      </c>
      <c r="AY32" s="43">
        <f>IF(OR(AX32=0,MAXA(AX32)&gt;=VLOOKUP($BR208+1,$BP$200:$BQ$211,2)),"",1+AX32)</f>
        <v>27</v>
      </c>
      <c r="AZ32" s="43">
        <f>IF(OR(AY32=0,MAXA($AX32:AY32)&gt;=VLOOKUP($BR208+1,$BP$200:$BQ$211,2)),"",1+AY32)</f>
        <v>28</v>
      </c>
      <c r="BA32" s="43">
        <f>IF(OR(AZ32=0,MAXA($AX32:AZ32)&gt;=VLOOKUP($BR208+1,$BP$200:$BQ$211,2)),"",1+AZ32)</f>
        <v>29</v>
      </c>
      <c r="BB32" s="43">
        <f>IF(Intro!$I$12=1,IF((1+BA32)&gt;$BQ$210,1,1+BA32),IF(OR(X32=0,MAXA($AX32:BA32)&gt;=VLOOKUP($BR208+1,$BZ$200:$CA$211,2)),"",1+X32))</f>
        <v>30</v>
      </c>
      <c r="BC32" s="43">
        <f>IF(Intro!$I$12=1,IF((1+BB32)&gt;$BQ$210,1,1+BB32),IF(OR(Y32=0,MAXA($AX32:BB32)&gt;=VLOOKUP($BR208+1,$BZ$200:$CA$211,2)),"",1+Y32))</f>
        <v>1</v>
      </c>
      <c r="BD32" s="43">
        <f>IF(Intro!$I$12=1,IF((1+BC32)&gt;$BQ$210,1,1+BC32),IF(OR(Z32=0,MAXA($AX32:BC32)&gt;=VLOOKUP($BR208+1,$BZ$200:$CA$211,2)),"",1+Z32))</f>
        <v>2</v>
      </c>
      <c r="BE32" s="35"/>
      <c r="BF32" s="31"/>
      <c r="BG32" s="71"/>
      <c r="BH32" s="71"/>
      <c r="BI32" s="71"/>
      <c r="BJ32" s="71"/>
      <c r="BK32" s="71"/>
      <c r="BL32" s="71"/>
      <c r="BM32" s="71"/>
      <c r="BN32" s="71"/>
      <c r="BO32" s="71"/>
    </row>
    <row r="33" spans="3:67" ht="17.100000000000001" customHeight="1" x14ac:dyDescent="0.2">
      <c r="C33" s="27"/>
      <c r="D33" s="32"/>
      <c r="E33" s="43">
        <f>IF(OR(K32=0,(1+MAXA($E32:$K32))&gt;VLOOKUP($CB206+1,$BZ$200:$CA$211,2)),"",1+K32)</f>
        <v>31</v>
      </c>
      <c r="F33" s="43" t="str">
        <f>IF(OR(E32=0,(1+MAXA($E32:$K32))&gt;=VLOOKUP($CB206+1,$BZ$200:$CA$211,2)),"",1+E33)</f>
        <v/>
      </c>
      <c r="G33" s="43"/>
      <c r="H33" s="43"/>
      <c r="I33" s="43"/>
      <c r="J33" s="43"/>
      <c r="K33" s="43"/>
      <c r="L33" s="36"/>
      <c r="M33" s="43" t="str">
        <f>IF(OR(S32=0,(1+MAXA($M32:$S32))&gt;VLOOKUP($CB200+1,$BZ$200:$CA$211,2)),"",1+S32)</f>
        <v/>
      </c>
      <c r="N33" s="43" t="str">
        <f>IF(OR(M33=0,(1+MAXA($M32:$S32))&gt;=VLOOKUP(CB200+1,$BZ$200:$CA$211,2)),"",1+M33)</f>
        <v/>
      </c>
      <c r="O33" s="43"/>
      <c r="P33" s="43"/>
      <c r="Q33" s="43"/>
      <c r="R33" s="43"/>
      <c r="S33" s="43"/>
      <c r="T33" s="36"/>
      <c r="U33" s="43" t="str">
        <f>IF(OR(AA32=0,(1+MAXA($U32:$AA32))&gt;VLOOKUP($CB208+1,$BZ$200:$CA$211,2)),"",1+AA32)</f>
        <v/>
      </c>
      <c r="V33" s="43" t="str">
        <f>IF(OR(U32=0,(1+MAXA($U32:$AA32))&gt;=VLOOKUP($CB208+1,$BZ$200:$CA$211,2)),"",1+U33)</f>
        <v/>
      </c>
      <c r="W33" s="43"/>
      <c r="X33" s="43"/>
      <c r="Y33" s="43"/>
      <c r="Z33" s="43"/>
      <c r="AA33" s="43"/>
      <c r="AB33" s="35"/>
      <c r="AC33" s="31"/>
      <c r="AF33" s="27"/>
      <c r="AG33" s="36" t="str">
        <f>IF(OR(Intro!$I$12=1,AH33&lt;1),"",AG32+1)</f>
        <v/>
      </c>
      <c r="AH33" s="43" t="str">
        <f>IF(OR(AN32=0,(1+MAXA($AH32:$AN32))&gt;VLOOKUP($BR209+1,$BP$200:$BQ$211,2)),"",1+AN32)</f>
        <v/>
      </c>
      <c r="AI33" s="43" t="str">
        <f>IF(OR(AH32=0,(1+MAXA($AH32:$AN32))&gt;=VLOOKUP($BR209+1,$BP$200:$BQ$211,2)),"",1+AH33)</f>
        <v/>
      </c>
      <c r="AJ33" s="43"/>
      <c r="AK33" s="43"/>
      <c r="AL33" s="43"/>
      <c r="AM33" s="43"/>
      <c r="AN33" s="43"/>
      <c r="AO33" s="36" t="str">
        <f>IF(OR(Intro!$I$12=1,AP33&lt;1),"",AO32+1)</f>
        <v/>
      </c>
      <c r="AP33" s="43" t="str">
        <f>IF(Intro!$I$12=1,"",IF(OR(S32=0,(1+MAXA($M32:$S32))&gt;VLOOKUP($CB213+1,$BZ$200:$CA$211,2)),"",1+S32))</f>
        <v/>
      </c>
      <c r="AQ33" s="43" t="str">
        <f>IF(Intro!$I$12=1,"",IF(OR(M33=0,(1+MAXA($M32:$S32))&gt;=VLOOKUP(CB213+1,$BZ$200:$CA$211,2)),"",1+M33))</f>
        <v/>
      </c>
      <c r="AR33" s="43" t="str">
        <f>IF(Intro!$I$12=1,"",IF(OR(N33=0,MAXA($L33:N33)&gt;=VLOOKUP($CB220+1,$BZ$200:$CA$211,2)),"",1+N33))</f>
        <v/>
      </c>
      <c r="AS33" s="43" t="str">
        <f>IF(Intro!$I$12=1,"",IF(OR(O33=0,MAXA($L33:O33)&gt;=VLOOKUP($CB220+1,$BZ$200:$CA$211,2)),"",1+O33))</f>
        <v/>
      </c>
      <c r="AT33" s="43" t="str">
        <f>IF(Intro!$I$12=1,"",IF(OR(P33=0,MAXA($L33:P33)&gt;=VLOOKUP($CB220+1,$BZ$200:$CA$211,2)),"",1+P33))</f>
        <v/>
      </c>
      <c r="AU33" s="43" t="str">
        <f>IF(Intro!$I$12=1,"",IF(OR(Q33=0,MAXA($L33:Q33)&gt;=VLOOKUP($CB220+1,$BZ$200:$CA$211,2)),"",1+Q33))</f>
        <v/>
      </c>
      <c r="AV33" s="43" t="str">
        <f>IF(Intro!$I$12=1,"",IF(OR(R33=0,MAXA($L33:R33)&gt;=VLOOKUP($CB220+1,$BZ$200:$CA$211,2)),"",1+R33))</f>
        <v/>
      </c>
      <c r="AW33" s="36"/>
      <c r="AX33" s="43" t="str">
        <f>IF(Intro!$I$12=1,IF(AW33="","",IF(BX199=6,(1+BD32),IF((1+BD32)&gt;=VLOOKUP($BR208+1,$BP$200:$BQ$211,2),"",1+BD32))),IF(AND(BD32&lt;BQ202,BD32&lt;&gt;""),BD32+1,""))</f>
        <v/>
      </c>
      <c r="AY33" s="43"/>
      <c r="AZ33" s="43"/>
      <c r="BA33" s="43"/>
      <c r="BB33" s="43"/>
      <c r="BC33" s="43"/>
      <c r="BD33" s="43"/>
      <c r="BE33" s="35"/>
      <c r="BF33" s="31"/>
      <c r="BG33" s="71"/>
      <c r="BH33" s="71"/>
      <c r="BI33" s="71"/>
      <c r="BJ33" s="71"/>
      <c r="BK33" s="71"/>
      <c r="BL33" s="71"/>
      <c r="BM33" s="71"/>
      <c r="BN33" s="71"/>
      <c r="BO33" s="71"/>
    </row>
    <row r="34" spans="3:67" ht="17.100000000000001" customHeight="1" x14ac:dyDescent="0.2">
      <c r="C34" s="27"/>
      <c r="D34" s="32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5"/>
      <c r="AC34" s="31"/>
      <c r="AF34" s="27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5"/>
      <c r="BF34" s="31"/>
      <c r="BG34" s="71"/>
      <c r="BH34" s="71"/>
      <c r="BI34" s="71"/>
      <c r="BJ34" s="71"/>
      <c r="BK34" s="71"/>
      <c r="BL34" s="71"/>
      <c r="BM34" s="71"/>
      <c r="BN34" s="71"/>
      <c r="BO34" s="71"/>
    </row>
    <row r="35" spans="3:67" ht="17.100000000000001" customHeight="1" x14ac:dyDescent="0.2">
      <c r="C35" s="27"/>
      <c r="D35" s="32"/>
      <c r="E35" s="37" t="s">
        <v>20</v>
      </c>
      <c r="F35" s="38"/>
      <c r="G35" s="38"/>
      <c r="H35" s="38"/>
      <c r="I35" s="38"/>
      <c r="J35" s="38"/>
      <c r="K35" s="39"/>
      <c r="L35" s="36"/>
      <c r="M35" s="37" t="s">
        <v>21</v>
      </c>
      <c r="N35" s="38"/>
      <c r="O35" s="38"/>
      <c r="P35" s="38"/>
      <c r="Q35" s="38"/>
      <c r="R35" s="38"/>
      <c r="S35" s="39"/>
      <c r="T35" s="36"/>
      <c r="U35" s="37" t="s">
        <v>22</v>
      </c>
      <c r="V35" s="38"/>
      <c r="W35" s="38"/>
      <c r="X35" s="38"/>
      <c r="Y35" s="38"/>
      <c r="Z35" s="38"/>
      <c r="AA35" s="39"/>
      <c r="AB35" s="35"/>
      <c r="AC35" s="31"/>
      <c r="AF35" s="27"/>
      <c r="AG35" s="36"/>
      <c r="AH35" s="37" t="str">
        <f>IF(Intro!$I$12=0,$CC209,$BS206)</f>
        <v>JULY</v>
      </c>
      <c r="AI35" s="38"/>
      <c r="AJ35" s="38"/>
      <c r="AK35" s="38"/>
      <c r="AL35" s="38"/>
      <c r="AM35" s="38"/>
      <c r="AN35" s="39"/>
      <c r="AO35" s="36"/>
      <c r="AP35" s="37" t="str">
        <f>IF(Intro!$I$12=0,$CC210,$BS207)</f>
        <v>AUGUST</v>
      </c>
      <c r="AQ35" s="38"/>
      <c r="AR35" s="38"/>
      <c r="AS35" s="38"/>
      <c r="AT35" s="38"/>
      <c r="AU35" s="38"/>
      <c r="AV35" s="39"/>
      <c r="AW35" s="36"/>
      <c r="AX35" s="37" t="str">
        <f>IF(Intro!$I$12=0,$CC211,$BS208)</f>
        <v>SEPTEMBER</v>
      </c>
      <c r="AY35" s="38"/>
      <c r="AZ35" s="38"/>
      <c r="BA35" s="38"/>
      <c r="BB35" s="38"/>
      <c r="BC35" s="38"/>
      <c r="BD35" s="39"/>
      <c r="BE35" s="35"/>
      <c r="BF35" s="31"/>
      <c r="BG35" s="71"/>
      <c r="BH35" s="71"/>
      <c r="BI35" s="71"/>
      <c r="BJ35" s="71"/>
      <c r="BK35" s="71"/>
      <c r="BL35" s="71"/>
      <c r="BM35" s="71"/>
      <c r="BN35" s="71"/>
      <c r="BO35" s="71"/>
    </row>
    <row r="36" spans="3:67" ht="17.100000000000001" customHeight="1" x14ac:dyDescent="0.2">
      <c r="C36" s="27"/>
      <c r="D36" s="32"/>
      <c r="E36" s="40" t="s">
        <v>8</v>
      </c>
      <c r="F36" s="41" t="s">
        <v>9</v>
      </c>
      <c r="G36" s="41" t="s">
        <v>10</v>
      </c>
      <c r="H36" s="41" t="s">
        <v>11</v>
      </c>
      <c r="I36" s="41" t="s">
        <v>10</v>
      </c>
      <c r="J36" s="41" t="s">
        <v>12</v>
      </c>
      <c r="K36" s="42" t="s">
        <v>8</v>
      </c>
      <c r="L36" s="36"/>
      <c r="M36" s="40" t="s">
        <v>13</v>
      </c>
      <c r="N36" s="41" t="s">
        <v>9</v>
      </c>
      <c r="O36" s="41" t="s">
        <v>10</v>
      </c>
      <c r="P36" s="41" t="s">
        <v>11</v>
      </c>
      <c r="Q36" s="41" t="s">
        <v>10</v>
      </c>
      <c r="R36" s="41" t="s">
        <v>12</v>
      </c>
      <c r="S36" s="42" t="s">
        <v>8</v>
      </c>
      <c r="T36" s="36"/>
      <c r="U36" s="40" t="s">
        <v>13</v>
      </c>
      <c r="V36" s="41" t="s">
        <v>9</v>
      </c>
      <c r="W36" s="41" t="s">
        <v>10</v>
      </c>
      <c r="X36" s="41" t="s">
        <v>11</v>
      </c>
      <c r="Y36" s="41" t="s">
        <v>10</v>
      </c>
      <c r="Z36" s="41" t="s">
        <v>12</v>
      </c>
      <c r="AA36" s="42" t="s">
        <v>8</v>
      </c>
      <c r="AB36" s="35"/>
      <c r="AC36" s="31"/>
      <c r="AF36" s="27"/>
      <c r="AG36" s="36"/>
      <c r="AH36" s="40" t="s">
        <v>8</v>
      </c>
      <c r="AI36" s="41" t="s">
        <v>9</v>
      </c>
      <c r="AJ36" s="41" t="s">
        <v>10</v>
      </c>
      <c r="AK36" s="41" t="s">
        <v>11</v>
      </c>
      <c r="AL36" s="41" t="s">
        <v>10</v>
      </c>
      <c r="AM36" s="41" t="s">
        <v>12</v>
      </c>
      <c r="AN36" s="42" t="s">
        <v>8</v>
      </c>
      <c r="AO36" s="36"/>
      <c r="AP36" s="40" t="s">
        <v>13</v>
      </c>
      <c r="AQ36" s="41" t="s">
        <v>9</v>
      </c>
      <c r="AR36" s="41" t="s">
        <v>10</v>
      </c>
      <c r="AS36" s="41" t="s">
        <v>11</v>
      </c>
      <c r="AT36" s="41" t="s">
        <v>10</v>
      </c>
      <c r="AU36" s="41" t="s">
        <v>12</v>
      </c>
      <c r="AV36" s="42" t="s">
        <v>8</v>
      </c>
      <c r="AW36" s="36"/>
      <c r="AX36" s="40" t="s">
        <v>13</v>
      </c>
      <c r="AY36" s="41" t="s">
        <v>9</v>
      </c>
      <c r="AZ36" s="41" t="s">
        <v>10</v>
      </c>
      <c r="BA36" s="41" t="s">
        <v>11</v>
      </c>
      <c r="BB36" s="41" t="s">
        <v>10</v>
      </c>
      <c r="BC36" s="41" t="s">
        <v>12</v>
      </c>
      <c r="BD36" s="42" t="s">
        <v>8</v>
      </c>
      <c r="BE36" s="35"/>
      <c r="BF36" s="31"/>
      <c r="BG36" s="71"/>
      <c r="BH36" s="71"/>
      <c r="BI36" s="71"/>
      <c r="BJ36" s="71"/>
      <c r="BK36" s="71"/>
      <c r="BL36" s="71"/>
      <c r="BM36" s="71"/>
      <c r="BN36" s="71"/>
      <c r="BO36" s="71"/>
    </row>
    <row r="37" spans="3:67" ht="17.100000000000001" customHeight="1" x14ac:dyDescent="0.2">
      <c r="C37" s="27"/>
      <c r="D37" s="32"/>
      <c r="E37" s="43" t="str">
        <f>IF($CG$209=CA213,1,"")</f>
        <v/>
      </c>
      <c r="F37" s="43" t="str">
        <f t="shared" ref="F37:K37" si="29">IF(OR($CG$209=CB213,E37&gt;=1),1+E37,"")</f>
        <v/>
      </c>
      <c r="G37" s="43" t="str">
        <f t="shared" si="29"/>
        <v/>
      </c>
      <c r="H37" s="43" t="str">
        <f t="shared" si="29"/>
        <v/>
      </c>
      <c r="I37" s="43" t="str">
        <f t="shared" si="29"/>
        <v/>
      </c>
      <c r="J37" s="43" t="str">
        <f t="shared" si="29"/>
        <v/>
      </c>
      <c r="K37" s="43">
        <f t="shared" si="29"/>
        <v>1</v>
      </c>
      <c r="L37" s="36"/>
      <c r="M37" s="43" t="str">
        <f>IF($CG$210=CA213,1,"")</f>
        <v/>
      </c>
      <c r="N37" s="43" t="str">
        <f t="shared" ref="N37:S37" si="30">IF(OR($CG$210=CB213,M37&gt;=1),1+M37,"")</f>
        <v/>
      </c>
      <c r="O37" s="43">
        <f t="shared" si="30"/>
        <v>1</v>
      </c>
      <c r="P37" s="43">
        <f t="shared" si="30"/>
        <v>2</v>
      </c>
      <c r="Q37" s="43">
        <f t="shared" si="30"/>
        <v>3</v>
      </c>
      <c r="R37" s="43">
        <f t="shared" si="30"/>
        <v>4</v>
      </c>
      <c r="S37" s="43">
        <f t="shared" si="30"/>
        <v>5</v>
      </c>
      <c r="T37" s="36"/>
      <c r="U37" s="43" t="str">
        <f>IF($CG$211=CA213,1,"")</f>
        <v/>
      </c>
      <c r="V37" s="43" t="str">
        <f t="shared" ref="V37:AA37" si="31">IF(OR($CG$211=CB213,U37&gt;=1),1+U37,"")</f>
        <v/>
      </c>
      <c r="W37" s="43" t="str">
        <f t="shared" si="31"/>
        <v/>
      </c>
      <c r="X37" s="43" t="str">
        <f t="shared" si="31"/>
        <v/>
      </c>
      <c r="Y37" s="43">
        <f t="shared" si="31"/>
        <v>1</v>
      </c>
      <c r="Z37" s="43">
        <f t="shared" si="31"/>
        <v>2</v>
      </c>
      <c r="AA37" s="43">
        <f t="shared" si="31"/>
        <v>3</v>
      </c>
      <c r="AB37" s="35"/>
      <c r="AC37" s="31"/>
      <c r="AF37" s="27"/>
      <c r="AG37" s="36">
        <f>IF(AND(Intro!$I$12=0,AW33&gt;1,BD33&gt;1),Y41+1,IF(AND(Intro!$I$12=0,AW33&gt;1,AX33&gt;1),AW33,IF(AND(Intro!$I$12=0,AW33&gt;1),AW32+1,IF(Intro!$I$12=1,AW32+1,AW31+1))))</f>
        <v>40</v>
      </c>
      <c r="AH37" s="43">
        <f>IF(Intro!$I$12=1,IF((1+BD32)&gt;$BQ$205,1,1+BD32),IF($CG$209=CA213,1,""))</f>
        <v>3</v>
      </c>
      <c r="AI37" s="43">
        <f>IF(Intro!$I$12=1,IF((1+AH37)&gt;$BQ$205,1,1+AH37),IF(OR($CG$209=CB213,E37&gt;=1),1+E37,""))</f>
        <v>4</v>
      </c>
      <c r="AJ37" s="43">
        <f>IF(Intro!$I$12=1,IF((1+AI37)&gt;$BQ$205,1,1+AI37),IF(OR($CG$209=CC213,F37&gt;=1),1+F37,""))</f>
        <v>5</v>
      </c>
      <c r="AK37" s="43">
        <f>IF(Intro!$I$12=1,IF((1+AJ37)&gt;$BQ$205,1,1+AJ37),IF(OR($CG$209=CD213,G37&gt;=1),1+G37,""))</f>
        <v>6</v>
      </c>
      <c r="AL37" s="43">
        <f>IF(Intro!$I$12=1,IF((1+AK37)&gt;$BQ$205,1,1+AK37),IF(OR($CG$209=CE213,H37&gt;=1),1+H37,""))</f>
        <v>7</v>
      </c>
      <c r="AM37" s="43">
        <f>IF(Intro!$I$12=1,IF((1+AL37)&gt;$BQ$205,1,1+AL37),IF(OR($CG$209=CF213,I37&gt;=1),1+I37,""))</f>
        <v>8</v>
      </c>
      <c r="AN37" s="43">
        <f>IF(Intro!$I$12=1,IF((1+AM37)&gt;$BQ$205,1,1+AM37),IF(OR($CG$209=CG213,J37&gt;=1),1+J37,""))</f>
        <v>9</v>
      </c>
      <c r="AO37" s="36">
        <f>IF(AND(Intro!$I$12=0,AG41&gt;1,AN41&gt;1),AG41+1,IF(AND(Intro!$I$12=0,AG41&gt;1,AH41&gt;1),AG41,IF(AND(Intro!$I$12=0),AG41+1,AG40+1)))</f>
        <v>44</v>
      </c>
      <c r="AP37" s="43">
        <f>IF(Intro!$I$12=1,IF((1+AN40)&gt;$BQ$206,1,1+AN40),IF($CG$210=CA213,1,""))</f>
        <v>31</v>
      </c>
      <c r="AQ37" s="43">
        <f>IF(Intro!$I$12=1,IF((1+AP37)&gt;$BQ$206,1,1+AP37),IF(OR($CG$210=CB213,M37&gt;=1),1+M37,""))</f>
        <v>1</v>
      </c>
      <c r="AR37" s="43">
        <f>IF(Intro!$I$12=1,IF((1+AQ37)&gt;$BQ$206,1,1+AQ37),IF(OR($CG$210=CC213,N37&gt;=1),1+N37,""))</f>
        <v>2</v>
      </c>
      <c r="AS37" s="43">
        <f>IF(Intro!$I$12=1,IF((1+AR37)&gt;$BQ$206,1,1+AR37),IF(OR($CG$210=CD213,O37&gt;=1),1+O37,""))</f>
        <v>3</v>
      </c>
      <c r="AT37" s="43">
        <f>IF(Intro!$I$12=1,IF((1+AS37)&gt;$BQ$206,1,1+AS37),IF(OR($CG$210=CE213,P37&gt;=1),1+P37,""))</f>
        <v>4</v>
      </c>
      <c r="AU37" s="43">
        <f>IF(Intro!$I$12=1,IF((1+AT37)&gt;$BQ$206,1,1+AT37),IF(OR($CG$210=CF213,Q37&gt;=1),1+Q37,""))</f>
        <v>5</v>
      </c>
      <c r="AV37" s="43">
        <f>IF(Intro!$I$12=1,IF((1+AU37)&gt;$BQ$206,1,1+AU37),IF(OR($CG$210=CG213,R37&gt;=1),1+R37,""))</f>
        <v>6</v>
      </c>
      <c r="AW37" s="36">
        <f>IF(AND(Intro!$I$12=0,AO41&gt;1,AV41&gt;1),AO41+1,IF(AND(Intro!$I$12=0,AO41&gt;1,AP41&gt;1),AO41,IF(AND(Intro!$I$12=0),AO41+1,AO40+1)))</f>
        <v>48</v>
      </c>
      <c r="AX37" s="43">
        <f>IF(Intro!$I$12=1,IF((1+AV40)&gt;$BQ$207,1,1+AV40),IF($CG$211=CA213,1,""))</f>
        <v>28</v>
      </c>
      <c r="AY37" s="43">
        <f>IF(Intro!$I$12=1,IF((1+AX37)&gt;$BQ$207,1,1+AX37),IF(OR($CG$211=CB213,U37&gt;=1),1+U37,""))</f>
        <v>29</v>
      </c>
      <c r="AZ37" s="43">
        <f>IF(Intro!$I$12=1,IF((1+AY37)&gt;$BQ$207,1,1+AY37),IF(OR($CG$211=CC213,V37&gt;=1),1+V37,""))</f>
        <v>30</v>
      </c>
      <c r="BA37" s="43">
        <f>IF(Intro!$I$12=1,IF((1+AZ37)&gt;$BQ$207,1,1+AZ37),IF(OR($CG$211=CD213,W37&gt;=1),1+W37,""))</f>
        <v>31</v>
      </c>
      <c r="BB37" s="43">
        <f>IF(Intro!$I$12=1,IF((1+BA37)&gt;$BQ$207,1,1+BA37),IF(OR($CG$211=CE213,X37&gt;=1),1+X37,""))</f>
        <v>1</v>
      </c>
      <c r="BC37" s="43">
        <f>IF(Intro!$I$12=1,IF((1+BB37)&gt;$BQ$207,1,1+BB37),IF(OR($CG$211=CF213,Y37&gt;=1),1+Y37,""))</f>
        <v>2</v>
      </c>
      <c r="BD37" s="43">
        <f>IF(Intro!$I$12=1,IF((1+BC37)&gt;$BQ$207,1,1+BC37),IF(OR($CG$211=CG213,Z37&gt;=1),1+Z37,""))</f>
        <v>3</v>
      </c>
      <c r="BE37" s="35"/>
      <c r="BF37" s="31"/>
      <c r="BG37" s="71"/>
      <c r="BH37" s="71"/>
      <c r="BI37" s="71"/>
      <c r="BJ37" s="71"/>
      <c r="BK37" s="71"/>
      <c r="BL37" s="71"/>
      <c r="BM37" s="71"/>
      <c r="BN37" s="71"/>
      <c r="BO37" s="71"/>
    </row>
    <row r="38" spans="3:67" ht="17.100000000000001" customHeight="1" x14ac:dyDescent="0.2">
      <c r="C38" s="27"/>
      <c r="D38" s="32"/>
      <c r="E38" s="43">
        <f>1+K37</f>
        <v>2</v>
      </c>
      <c r="F38" s="43">
        <f t="shared" ref="F38:J40" si="32">1+E38</f>
        <v>3</v>
      </c>
      <c r="G38" s="43">
        <f t="shared" si="32"/>
        <v>4</v>
      </c>
      <c r="H38" s="43">
        <f t="shared" si="32"/>
        <v>5</v>
      </c>
      <c r="I38" s="43">
        <f t="shared" si="32"/>
        <v>6</v>
      </c>
      <c r="J38" s="43">
        <f t="shared" si="32"/>
        <v>7</v>
      </c>
      <c r="K38" s="43">
        <f>J38+1</f>
        <v>8</v>
      </c>
      <c r="L38" s="36"/>
      <c r="M38" s="43">
        <f>1+S37</f>
        <v>6</v>
      </c>
      <c r="N38" s="43">
        <f t="shared" ref="N38:R40" si="33">1+M38</f>
        <v>7</v>
      </c>
      <c r="O38" s="43">
        <f t="shared" si="33"/>
        <v>8</v>
      </c>
      <c r="P38" s="43">
        <f t="shared" si="33"/>
        <v>9</v>
      </c>
      <c r="Q38" s="43">
        <f t="shared" si="33"/>
        <v>10</v>
      </c>
      <c r="R38" s="43">
        <f t="shared" si="33"/>
        <v>11</v>
      </c>
      <c r="S38" s="43">
        <f>R38+1</f>
        <v>12</v>
      </c>
      <c r="T38" s="36"/>
      <c r="U38" s="43">
        <f>1+AA37</f>
        <v>4</v>
      </c>
      <c r="V38" s="43">
        <f t="shared" ref="V38:Z40" si="34">1+U38</f>
        <v>5</v>
      </c>
      <c r="W38" s="43">
        <f t="shared" si="34"/>
        <v>6</v>
      </c>
      <c r="X38" s="43">
        <f t="shared" si="34"/>
        <v>7</v>
      </c>
      <c r="Y38" s="43">
        <f t="shared" si="34"/>
        <v>8</v>
      </c>
      <c r="Z38" s="43">
        <f t="shared" si="34"/>
        <v>9</v>
      </c>
      <c r="AA38" s="43">
        <f>Z38+1</f>
        <v>10</v>
      </c>
      <c r="AB38" s="35"/>
      <c r="AC38" s="31"/>
      <c r="AF38" s="27"/>
      <c r="AG38" s="36">
        <f>AG37+1</f>
        <v>41</v>
      </c>
      <c r="AH38" s="43">
        <f>1+AN37</f>
        <v>10</v>
      </c>
      <c r="AI38" s="43">
        <f t="shared" ref="AI38:AM40" si="35">1+AH38</f>
        <v>11</v>
      </c>
      <c r="AJ38" s="43">
        <f t="shared" si="35"/>
        <v>12</v>
      </c>
      <c r="AK38" s="43">
        <f t="shared" si="35"/>
        <v>13</v>
      </c>
      <c r="AL38" s="43">
        <f t="shared" si="35"/>
        <v>14</v>
      </c>
      <c r="AM38" s="43">
        <f t="shared" si="35"/>
        <v>15</v>
      </c>
      <c r="AN38" s="43">
        <f>AM38+1</f>
        <v>16</v>
      </c>
      <c r="AO38" s="36">
        <f>AO37+1</f>
        <v>45</v>
      </c>
      <c r="AP38" s="43">
        <f>IF((1+AV37)&gt;$BQ$206,1,1+AV37)</f>
        <v>7</v>
      </c>
      <c r="AQ38" s="43">
        <f t="shared" ref="AQ38:AV38" si="36">IF((1+AP38)&gt;$BQ$206,1,1+AP38)</f>
        <v>8</v>
      </c>
      <c r="AR38" s="43">
        <f t="shared" si="36"/>
        <v>9</v>
      </c>
      <c r="AS38" s="43">
        <f t="shared" si="36"/>
        <v>10</v>
      </c>
      <c r="AT38" s="43">
        <f t="shared" si="36"/>
        <v>11</v>
      </c>
      <c r="AU38" s="43">
        <f t="shared" si="36"/>
        <v>12</v>
      </c>
      <c r="AV38" s="43">
        <f t="shared" si="36"/>
        <v>13</v>
      </c>
      <c r="AW38" s="36">
        <f>AW37+1</f>
        <v>49</v>
      </c>
      <c r="AX38" s="43">
        <f>IF((1+BD37)&gt;$BQ$207,1,1+BD37)</f>
        <v>4</v>
      </c>
      <c r="AY38" s="43">
        <f t="shared" ref="AY38:BD40" si="37">IF((1+AX38)&gt;$BQ$207,1,1+AX38)</f>
        <v>5</v>
      </c>
      <c r="AZ38" s="43">
        <f t="shared" si="37"/>
        <v>6</v>
      </c>
      <c r="BA38" s="43">
        <f t="shared" si="37"/>
        <v>7</v>
      </c>
      <c r="BB38" s="43">
        <f t="shared" si="37"/>
        <v>8</v>
      </c>
      <c r="BC38" s="43">
        <f t="shared" si="37"/>
        <v>9</v>
      </c>
      <c r="BD38" s="43">
        <f t="shared" si="37"/>
        <v>10</v>
      </c>
      <c r="BE38" s="35"/>
      <c r="BF38" s="31"/>
      <c r="BG38" s="71"/>
      <c r="BH38" s="71"/>
      <c r="BI38" s="71"/>
      <c r="BJ38" s="71"/>
      <c r="BK38" s="71"/>
      <c r="BL38" s="71"/>
      <c r="BM38" s="71"/>
      <c r="BN38" s="71"/>
      <c r="BO38" s="71"/>
    </row>
    <row r="39" spans="3:67" ht="17.100000000000001" customHeight="1" x14ac:dyDescent="0.2">
      <c r="C39" s="27"/>
      <c r="D39" s="32"/>
      <c r="E39" s="43">
        <f>1+K38</f>
        <v>9</v>
      </c>
      <c r="F39" s="43">
        <f t="shared" si="32"/>
        <v>10</v>
      </c>
      <c r="G39" s="43">
        <f t="shared" si="32"/>
        <v>11</v>
      </c>
      <c r="H39" s="43">
        <f t="shared" si="32"/>
        <v>12</v>
      </c>
      <c r="I39" s="43">
        <f t="shared" si="32"/>
        <v>13</v>
      </c>
      <c r="J39" s="43">
        <f t="shared" si="32"/>
        <v>14</v>
      </c>
      <c r="K39" s="43">
        <f>J39+1</f>
        <v>15</v>
      </c>
      <c r="L39" s="36"/>
      <c r="M39" s="43">
        <f>1+S38</f>
        <v>13</v>
      </c>
      <c r="N39" s="43">
        <f t="shared" si="33"/>
        <v>14</v>
      </c>
      <c r="O39" s="43">
        <f t="shared" si="33"/>
        <v>15</v>
      </c>
      <c r="P39" s="43">
        <f t="shared" si="33"/>
        <v>16</v>
      </c>
      <c r="Q39" s="43">
        <f t="shared" si="33"/>
        <v>17</v>
      </c>
      <c r="R39" s="43">
        <f t="shared" si="33"/>
        <v>18</v>
      </c>
      <c r="S39" s="43">
        <f>R39+1</f>
        <v>19</v>
      </c>
      <c r="T39" s="36"/>
      <c r="U39" s="43">
        <f>1+AA38</f>
        <v>11</v>
      </c>
      <c r="V39" s="43">
        <f t="shared" si="34"/>
        <v>12</v>
      </c>
      <c r="W39" s="43">
        <f t="shared" si="34"/>
        <v>13</v>
      </c>
      <c r="X39" s="43">
        <f t="shared" si="34"/>
        <v>14</v>
      </c>
      <c r="Y39" s="43">
        <f t="shared" si="34"/>
        <v>15</v>
      </c>
      <c r="Z39" s="43">
        <f t="shared" si="34"/>
        <v>16</v>
      </c>
      <c r="AA39" s="43">
        <f>Z39+1</f>
        <v>17</v>
      </c>
      <c r="AB39" s="35"/>
      <c r="AC39" s="31"/>
      <c r="AF39" s="27"/>
      <c r="AG39" s="36">
        <f>AG38+1</f>
        <v>42</v>
      </c>
      <c r="AH39" s="43">
        <f>1+AN38</f>
        <v>17</v>
      </c>
      <c r="AI39" s="43">
        <f t="shared" si="35"/>
        <v>18</v>
      </c>
      <c r="AJ39" s="43">
        <f t="shared" si="35"/>
        <v>19</v>
      </c>
      <c r="AK39" s="43">
        <f t="shared" si="35"/>
        <v>20</v>
      </c>
      <c r="AL39" s="43">
        <f t="shared" si="35"/>
        <v>21</v>
      </c>
      <c r="AM39" s="43">
        <f t="shared" si="35"/>
        <v>22</v>
      </c>
      <c r="AN39" s="43">
        <f>AM39+1</f>
        <v>23</v>
      </c>
      <c r="AO39" s="36">
        <f>AO38+1</f>
        <v>46</v>
      </c>
      <c r="AP39" s="43">
        <f>1+AV38</f>
        <v>14</v>
      </c>
      <c r="AQ39" s="43">
        <f t="shared" ref="AQ39:AU40" si="38">1+AP39</f>
        <v>15</v>
      </c>
      <c r="AR39" s="43">
        <f t="shared" si="38"/>
        <v>16</v>
      </c>
      <c r="AS39" s="43">
        <f t="shared" si="38"/>
        <v>17</v>
      </c>
      <c r="AT39" s="43">
        <f t="shared" si="38"/>
        <v>18</v>
      </c>
      <c r="AU39" s="43">
        <f t="shared" si="38"/>
        <v>19</v>
      </c>
      <c r="AV39" s="43">
        <f>AU39+1</f>
        <v>20</v>
      </c>
      <c r="AW39" s="36">
        <f>AW38+1</f>
        <v>50</v>
      </c>
      <c r="AX39" s="43">
        <f>IF((1+BD38)&gt;$BQ$207,1,1+BD38)</f>
        <v>11</v>
      </c>
      <c r="AY39" s="43">
        <f t="shared" si="37"/>
        <v>12</v>
      </c>
      <c r="AZ39" s="43">
        <f t="shared" si="37"/>
        <v>13</v>
      </c>
      <c r="BA39" s="43">
        <f t="shared" si="37"/>
        <v>14</v>
      </c>
      <c r="BB39" s="43">
        <f t="shared" si="37"/>
        <v>15</v>
      </c>
      <c r="BC39" s="43">
        <f t="shared" si="37"/>
        <v>16</v>
      </c>
      <c r="BD39" s="43">
        <f t="shared" si="37"/>
        <v>17</v>
      </c>
      <c r="BE39" s="35"/>
      <c r="BF39" s="31"/>
      <c r="BG39" s="71"/>
      <c r="BH39" s="71"/>
      <c r="BI39" s="71"/>
      <c r="BJ39" s="71"/>
      <c r="BK39" s="71"/>
      <c r="BL39" s="71"/>
      <c r="BM39" s="71"/>
      <c r="BN39" s="71"/>
      <c r="BO39" s="71"/>
    </row>
    <row r="40" spans="3:67" ht="17.100000000000001" customHeight="1" x14ac:dyDescent="0.2">
      <c r="C40" s="27"/>
      <c r="D40" s="32"/>
      <c r="E40" s="43">
        <f>1+K39</f>
        <v>16</v>
      </c>
      <c r="F40" s="43">
        <f t="shared" si="32"/>
        <v>17</v>
      </c>
      <c r="G40" s="43">
        <f t="shared" si="32"/>
        <v>18</v>
      </c>
      <c r="H40" s="43">
        <f t="shared" si="32"/>
        <v>19</v>
      </c>
      <c r="I40" s="43">
        <f t="shared" si="32"/>
        <v>20</v>
      </c>
      <c r="J40" s="43">
        <f t="shared" si="32"/>
        <v>21</v>
      </c>
      <c r="K40" s="43">
        <f>1+J40</f>
        <v>22</v>
      </c>
      <c r="L40" s="36"/>
      <c r="M40" s="43">
        <f>1+S39</f>
        <v>20</v>
      </c>
      <c r="N40" s="43">
        <f t="shared" si="33"/>
        <v>21</v>
      </c>
      <c r="O40" s="43">
        <f t="shared" si="33"/>
        <v>22</v>
      </c>
      <c r="P40" s="43">
        <f t="shared" si="33"/>
        <v>23</v>
      </c>
      <c r="Q40" s="43">
        <f t="shared" si="33"/>
        <v>24</v>
      </c>
      <c r="R40" s="43">
        <f t="shared" si="33"/>
        <v>25</v>
      </c>
      <c r="S40" s="43">
        <f>1+R40</f>
        <v>26</v>
      </c>
      <c r="T40" s="36"/>
      <c r="U40" s="43">
        <f>1+AA39</f>
        <v>18</v>
      </c>
      <c r="V40" s="43">
        <f t="shared" si="34"/>
        <v>19</v>
      </c>
      <c r="W40" s="43">
        <f t="shared" si="34"/>
        <v>20</v>
      </c>
      <c r="X40" s="43">
        <f t="shared" si="34"/>
        <v>21</v>
      </c>
      <c r="Y40" s="43">
        <f t="shared" si="34"/>
        <v>22</v>
      </c>
      <c r="Z40" s="43">
        <f t="shared" si="34"/>
        <v>23</v>
      </c>
      <c r="AA40" s="43">
        <f>1+Z40</f>
        <v>24</v>
      </c>
      <c r="AB40" s="35"/>
      <c r="AC40" s="31"/>
      <c r="AF40" s="27"/>
      <c r="AG40" s="36">
        <f>AG39+1</f>
        <v>43</v>
      </c>
      <c r="AH40" s="43">
        <f>1+AN39</f>
        <v>24</v>
      </c>
      <c r="AI40" s="43">
        <f t="shared" si="35"/>
        <v>25</v>
      </c>
      <c r="AJ40" s="43">
        <f t="shared" si="35"/>
        <v>26</v>
      </c>
      <c r="AK40" s="43">
        <f t="shared" si="35"/>
        <v>27</v>
      </c>
      <c r="AL40" s="43">
        <f t="shared" si="35"/>
        <v>28</v>
      </c>
      <c r="AM40" s="43">
        <f t="shared" si="35"/>
        <v>29</v>
      </c>
      <c r="AN40" s="43">
        <f>1+AM40</f>
        <v>30</v>
      </c>
      <c r="AO40" s="36">
        <f>AO39+1</f>
        <v>47</v>
      </c>
      <c r="AP40" s="43">
        <f>1+AV39</f>
        <v>21</v>
      </c>
      <c r="AQ40" s="43">
        <f t="shared" si="38"/>
        <v>22</v>
      </c>
      <c r="AR40" s="43">
        <f t="shared" si="38"/>
        <v>23</v>
      </c>
      <c r="AS40" s="43">
        <f t="shared" si="38"/>
        <v>24</v>
      </c>
      <c r="AT40" s="43">
        <f t="shared" si="38"/>
        <v>25</v>
      </c>
      <c r="AU40" s="43">
        <f t="shared" si="38"/>
        <v>26</v>
      </c>
      <c r="AV40" s="43">
        <f>1+AU40</f>
        <v>27</v>
      </c>
      <c r="AW40" s="36">
        <f>AW39+1</f>
        <v>51</v>
      </c>
      <c r="AX40" s="43">
        <f>IF((1+BD39)&gt;$BQ$207,1,1+BD39)</f>
        <v>18</v>
      </c>
      <c r="AY40" s="43">
        <f t="shared" si="37"/>
        <v>19</v>
      </c>
      <c r="AZ40" s="43">
        <f t="shared" si="37"/>
        <v>20</v>
      </c>
      <c r="BA40" s="43">
        <f t="shared" si="37"/>
        <v>21</v>
      </c>
      <c r="BB40" s="43">
        <f t="shared" si="37"/>
        <v>22</v>
      </c>
      <c r="BC40" s="43">
        <f t="shared" si="37"/>
        <v>23</v>
      </c>
      <c r="BD40" s="43">
        <f t="shared" si="37"/>
        <v>24</v>
      </c>
      <c r="BE40" s="35"/>
      <c r="BF40" s="31"/>
      <c r="BG40" s="71"/>
      <c r="BH40" s="71"/>
      <c r="BI40" s="71"/>
      <c r="BJ40" s="71"/>
      <c r="BK40" s="71"/>
      <c r="BL40" s="71"/>
      <c r="BM40" s="71"/>
      <c r="BN40" s="71"/>
      <c r="BO40" s="71"/>
    </row>
    <row r="41" spans="3:67" ht="17.100000000000001" customHeight="1" x14ac:dyDescent="0.2">
      <c r="C41" s="27"/>
      <c r="D41" s="32"/>
      <c r="E41" s="43">
        <f>IF((1+K40)&gt;=VLOOKUP($CB$209+1,$BZ$200:$CA$211,2),"",1+K40)</f>
        <v>23</v>
      </c>
      <c r="F41" s="43">
        <f>IF(OR(E41=0,MAXA(E41)&gt;=VLOOKUP($CB209+1,$BZ$200:$CA$211,2)),"",1+E41)</f>
        <v>24</v>
      </c>
      <c r="G41" s="43">
        <f>IF(OR(F41=0,MAXA($E41:F41)&gt;=VLOOKUP($CB209+1,$BZ$200:$CA$211,2)),"",1+F41)</f>
        <v>25</v>
      </c>
      <c r="H41" s="43">
        <f>IF(OR(G41=0,MAXA($E41:G41)&gt;=VLOOKUP($CB209+1,$BZ$200:$CA$211,2)),"",1+G41)</f>
        <v>26</v>
      </c>
      <c r="I41" s="43">
        <f>IF(OR(H41=0,MAXA($E41:H41)&gt;=VLOOKUP($CB209+1,$BZ$200:$CA$211,2)),"",1+H41)</f>
        <v>27</v>
      </c>
      <c r="J41" s="43">
        <f>IF(OR(I41=0,MAXA($E41:I41)&gt;=VLOOKUP($CB209+1,$BZ$200:$CA$211,2)),"",1+I41)</f>
        <v>28</v>
      </c>
      <c r="K41" s="43">
        <f>IF(OR(J41=0,MAXA($E41:J41)&gt;=VLOOKUP($CB209+1,$BZ$200:$CA$211,2)),"",1+J41)</f>
        <v>29</v>
      </c>
      <c r="L41" s="36"/>
      <c r="M41" s="43">
        <f>IF((1+S40)&gt;=VLOOKUP($CB210+1,$BZ$200:$CA$211,2),"",1+S40)</f>
        <v>27</v>
      </c>
      <c r="N41" s="43">
        <f>IF(OR(M41=0,MAXA($L41:M41)&gt;=VLOOKUP($CB210+1,$BZ$200:$CA$211,2)),"",1+M41)</f>
        <v>28</v>
      </c>
      <c r="O41" s="43">
        <f>IF(OR(N41=0,MAXA($L41:N41)&gt;=VLOOKUP($CB210+1,$BZ$200:$CA$211,2)),"",1+N41)</f>
        <v>29</v>
      </c>
      <c r="P41" s="43">
        <f>IF(OR(O41=0,MAXA($L41:O41)&gt;=VLOOKUP($CB210+1,$BZ$200:$CA$211,2)),"",1+O41)</f>
        <v>30</v>
      </c>
      <c r="Q41" s="43" t="str">
        <f>IF(OR(P41=0,MAXA($L41:P41)&gt;=VLOOKUP($CB210+1,$BZ$200:$CA$211,2)),"",1+P41)</f>
        <v/>
      </c>
      <c r="R41" s="43" t="str">
        <f>IF(OR(Q41=0,MAXA($L41:Q41)&gt;=VLOOKUP($CB210+1,$BZ$200:$CA$211,2)),"",1+Q41)</f>
        <v/>
      </c>
      <c r="S41" s="43" t="str">
        <f>IF(OR(R41=0,MAXA($L41:R41)&gt;=VLOOKUP($CB210+1,$BZ$200:$CA$211,2)),"",1+R41)</f>
        <v/>
      </c>
      <c r="T41" s="36"/>
      <c r="U41" s="43">
        <f>IF((1+AA40)&gt;=VLOOKUP($CB211+1,$BZ$200:$CA$211,2),"",1+AA40)</f>
        <v>25</v>
      </c>
      <c r="V41" s="43">
        <f>IF(OR(U41=0,MAXA(U41)&gt;=VLOOKUP($CB211+1,$BZ$200:$CA$211,2)),"",1+U41)</f>
        <v>26</v>
      </c>
      <c r="W41" s="43">
        <f>IF(OR(V41=0,MAXA($U41:V41)&gt;=VLOOKUP($CB211+1,$BZ$200:$CA$211,2)),"",1+V41)</f>
        <v>27</v>
      </c>
      <c r="X41" s="43">
        <f>IF(OR(W41=0,MAXA($U41:W41)&gt;=VLOOKUP($CB211+1,$BZ$200:$CA$211,2)),"",1+W41)</f>
        <v>28</v>
      </c>
      <c r="Y41" s="43">
        <f>IF(OR(X41=0,MAXA($U41:X41)&gt;=VLOOKUP($CB211+1,$BZ$200:$CA$211,2)),"",1+X41)</f>
        <v>29</v>
      </c>
      <c r="Z41" s="43">
        <f>IF(OR(Y41=0,MAXA($U41:Y41)&gt;=VLOOKUP($CB211+1,$BZ$200:$CA$211,2)),"",1+Y41)</f>
        <v>30</v>
      </c>
      <c r="AA41" s="43">
        <f>IF(OR(Z41=0,MAXA($U41:Z41)&gt;=VLOOKUP($CB211+1,$BZ$200:$CA$211,2)),"",1+Z41)</f>
        <v>31</v>
      </c>
      <c r="AB41" s="35"/>
      <c r="AC41" s="31"/>
      <c r="AF41" s="27"/>
      <c r="AG41" s="36" t="str">
        <f>IF(OR(Intro!$I$12=1,AH41&lt;1),"",AG40+1)</f>
        <v/>
      </c>
      <c r="AH41" s="43" t="str">
        <f>IF(Intro!$I$12=1,"",IF(OR(AN40=0,(1+MAXA($AH40:$AN40))&gt;VLOOKUP($BR209+1,$BP$200:$BQ$211,2)),"",1+AN40))</f>
        <v/>
      </c>
      <c r="AI41" s="43" t="str">
        <f>IF(Intro!$I$12=1,"",IF(OR(AH40=0,(1+MAXA($AH40:$AN40))&gt;=VLOOKUP($BR209+1,$BP$200:$BQ$211,2)),"",1+AH41))</f>
        <v/>
      </c>
      <c r="AJ41" s="43" t="str">
        <f>IF(OR(AI41=0,MAXA($AH41:AI41)&gt;=VLOOKUP($CB209+1,$BZ$203:$CA$211,2)),"",1+AI41)</f>
        <v/>
      </c>
      <c r="AK41" s="43" t="str">
        <f>IF(OR(AJ41=0,MAXA($AH41:AJ41)&gt;=VLOOKUP($CB209+1,$BZ$203:$CA$211,2)),"",1+AJ41)</f>
        <v/>
      </c>
      <c r="AL41" s="43" t="str">
        <f>IF(OR(AK41=0,MAXA($AH41:AK41)&gt;=VLOOKUP($CB209+1,$BZ$203:$CA$211,2)),"",1+AK41)</f>
        <v/>
      </c>
      <c r="AM41" s="43" t="str">
        <f>IF(OR(AL41=0,MAXA($AH41:AL41)&gt;=VLOOKUP($CB209+1,$BZ$203:$CA$211,2)),"",1+AL41)</f>
        <v/>
      </c>
      <c r="AN41" s="43" t="str">
        <f>IF(Intro!$I$12=1,IF(OR(AM41=0,MAXA($AH41:AM41)&gt;=VLOOKUP($CB209+1,$BZ$203:$CA$211,2)),"",1+AM41),IF(OR(J41=0,MAXA($E41:J41)&gt;=VLOOKUP($CB209+1,$BZ$200:$CA$211,2)),"",1+J41))</f>
        <v/>
      </c>
      <c r="AO41" s="36" t="str">
        <f>IF(AP41&gt;0,AO40+1,"")</f>
        <v/>
      </c>
      <c r="AP41" s="43" t="str">
        <f>IF(Intro!$I$12=1,"",IF((1+AV40)&gt;=VLOOKUP($CB210+1,$BZ$203:$CA$211,2),"",1+AV40))</f>
        <v/>
      </c>
      <c r="AQ41" s="43" t="str">
        <f>IF(OR(AP41=0,MAXA(AP41)&gt;=VLOOKUP($CB210+1,$BZ$203:$CA$211,2)),"",1+AP41)</f>
        <v/>
      </c>
      <c r="AR41" s="43" t="str">
        <f>IF(Intro!$I$12=1,"",IF(OR(N41=0,MAXA($L41:N41)&gt;=VLOOKUP($CB210+1,$BZ$200:$CA$211,2)),"",1+N41))</f>
        <v/>
      </c>
      <c r="AS41" s="43" t="str">
        <f>IF(OR(AR41=0,MAXA($AP41:AR41)&gt;=VLOOKUP($CB210+1,$BZ$203:$CA$211,2)),"",1+AR41)</f>
        <v/>
      </c>
      <c r="AT41" s="43" t="str">
        <f>IF(OR(AS41=0,MAXA($AP41:AS41)&gt;=VLOOKUP($CB210+1,$BZ$203:$CA$211,2)),"",1+AS41)</f>
        <v/>
      </c>
      <c r="AU41" s="43" t="str">
        <f>IF(OR(AT41=0,MAXA($AP41:AT41)&gt;=VLOOKUP($CB210+1,$BZ$203:$CA$211,2)),"",1+AT41)</f>
        <v/>
      </c>
      <c r="AV41" s="43" t="str">
        <f>IF(Intro!$I$12=1,IF(OR(AU41=0,MAXA($AP41:AU41)&gt;=VLOOKUP($CB227+1,$BZ$200:$CA$211,2)),"",1+AU41),IF(OR(AU41=0,MAXA(AP41:AU41)&gt;=VLOOKUP($CB210+1,$BZ$200:$CA$211,2)),"",1+AU41))</f>
        <v/>
      </c>
      <c r="AW41" s="36">
        <f>AW40+1</f>
        <v>52</v>
      </c>
      <c r="AX41" s="43">
        <f>IF((1+BD40)&gt;$BQ$211,1,1+BD40)</f>
        <v>25</v>
      </c>
      <c r="AY41" s="43">
        <f>IF((1+AX41)&gt;$BQ$211,1,1+AX41)</f>
        <v>26</v>
      </c>
      <c r="AZ41" s="43">
        <f>IF((1+AY41)&gt;$BQ$211,1,1+AY41)</f>
        <v>27</v>
      </c>
      <c r="BA41" s="43">
        <f>IF((1+AZ41)&gt;$BQ$211,1,1+AZ41)</f>
        <v>28</v>
      </c>
      <c r="BB41" s="43">
        <f>IF(Intro!$I$12=1,IF((1+BA41)&gt;$BQ$210,1,1+BA41),IF(OR(X41=0,MAXA($AX41:BA41)&gt;=VLOOKUP($CB211+1,$BZ$200:$CA$211,2)),"",1+X41))</f>
        <v>29</v>
      </c>
      <c r="BC41" s="43">
        <f>IF(Intro!$I$12=1,IF((1+BB41)&gt;$BQ$210,1,1+BB41),IF(OR(Y41=0,MAXA($AX41:BB41)&gt;=VLOOKUP($CB211+1,$BZ$200:$CA$211,2)),"",1+Y41))</f>
        <v>30</v>
      </c>
      <c r="BD41" s="43">
        <f>IF(Intro!$I$12=1,IF((1+BC41)&gt;$BQ$210,1,1+BC41),IF(OR(Z41=0,MAXA($AX41:BC41)&gt;=VLOOKUP($CB211+1,$BZ$200:$CA$211,2)),"",1+Z41))</f>
        <v>1</v>
      </c>
      <c r="BE41" s="35"/>
      <c r="BF41" s="31"/>
      <c r="BG41" s="71"/>
      <c r="BH41" s="71"/>
      <c r="BI41" s="71"/>
      <c r="BJ41" s="71"/>
      <c r="BK41" s="71"/>
      <c r="BL41" s="71"/>
      <c r="BM41" s="71"/>
      <c r="BN41" s="71"/>
      <c r="BO41" s="71"/>
    </row>
    <row r="42" spans="3:67" ht="17.100000000000001" customHeight="1" x14ac:dyDescent="0.2">
      <c r="C42" s="27"/>
      <c r="D42" s="32"/>
      <c r="E42" s="43">
        <f>IF(OR(K41=0,(1+MAXA($E41:$K41))&gt;VLOOKUP($CB209+1,$BZ$200:$CA$211,2)),"",1+K41)</f>
        <v>30</v>
      </c>
      <c r="F42" s="43">
        <f>IF(OR(E41=0,(1+MAXA($E41:$K41))&gt;=VLOOKUP($CB209+1,$BZ$200:$CA$211,2)),"",1+E42)</f>
        <v>31</v>
      </c>
      <c r="G42" s="43"/>
      <c r="H42" s="43"/>
      <c r="I42" s="43"/>
      <c r="J42" s="43"/>
      <c r="K42" s="43"/>
      <c r="L42" s="36"/>
      <c r="M42" s="43" t="str">
        <f>IF(OR(S41=0,(1+MAXA($M41:$S41))&gt;VLOOKUP($CB210+1,$BZ$200:$CA$211,2)),"",1+S41)</f>
        <v/>
      </c>
      <c r="N42" s="43" t="str">
        <f>IF(OR(M42=0,(1+MAXA($M41:$S41))&gt;=VLOOKUP(CB210+1,$BZ$200:$CA$211,2)),"",1+M42)</f>
        <v/>
      </c>
      <c r="O42" s="43"/>
      <c r="P42" s="43"/>
      <c r="Q42" s="43"/>
      <c r="R42" s="43"/>
      <c r="S42" s="43"/>
      <c r="T42" s="36"/>
      <c r="U42" s="43" t="str">
        <f>IF(OR(AA41=0,(1+MAXA($U41:$AA41))&gt;VLOOKUP($CB211+1,$BZ$200:$CA$211,2)),"",1+AA41)</f>
        <v/>
      </c>
      <c r="V42" s="43" t="str">
        <f>IF(OR(U41=0,(1+MAXA($U41:$AA41))&gt;=VLOOKUP($CB211+1,$BZ$200:$CA$211,2)),"",1+U42)</f>
        <v/>
      </c>
      <c r="W42" s="43"/>
      <c r="X42" s="43"/>
      <c r="Y42" s="43"/>
      <c r="Z42" s="43"/>
      <c r="AA42" s="43"/>
      <c r="AB42" s="35"/>
      <c r="AC42" s="31"/>
      <c r="AF42" s="27"/>
      <c r="AG42" s="36" t="str">
        <f>IF(OR(Intro!$I$12=1,AH42&lt;1),"",AG41+1)</f>
        <v/>
      </c>
      <c r="AH42" s="43" t="str">
        <f>IF(OR(AN41=0,(1+MAXA($AH41:$AN41))&gt;VLOOKUP($BR209+1,$BP$200:$BQ$211,2)),"",1+AN41)</f>
        <v/>
      </c>
      <c r="AI42" s="43" t="str">
        <f>IF(OR(AH41=0,(1+MAXA($AH41:$AN41))&gt;=VLOOKUP($BR209+1,$BP$200:$BQ$211,2)),"",1+AH42)</f>
        <v/>
      </c>
      <c r="AJ42" s="43"/>
      <c r="AK42" s="43"/>
      <c r="AL42" s="43"/>
      <c r="AM42" s="43"/>
      <c r="AN42" s="43"/>
      <c r="AO42" s="36" t="str">
        <f>IF(OR(Intro!$I$12=1,AP42&lt;1),"",AO41+1)</f>
        <v/>
      </c>
      <c r="AP42" s="43" t="str">
        <f>IF(Intro!$I$12=1,"",IF(OR(S41=0,(1+MAXA($M41:$S41))&gt;VLOOKUP($CB222+1,$BZ$200:$CA$211,2)),"",1+S41))</f>
        <v/>
      </c>
      <c r="AQ42" s="43" t="str">
        <f>IF(Intro!$I$12=1,"",IF(OR(AP42=0,(1+MAXA(AP41:AV41))&gt;=VLOOKUP(CB210+1,BZ200:CA211,2)),"",1+M42))</f>
        <v/>
      </c>
      <c r="AR42" s="43" t="str">
        <f>IF(Intro!$I$12=1,"",IF(OR(N42=0,MAXA($L42:N42)&gt;=VLOOKUP($CB229+1,$BZ$200:$CA$211,2)),"",1+N42))</f>
        <v/>
      </c>
      <c r="AS42" s="43" t="str">
        <f>IF(Intro!$I$12=1,"",IF(OR(O42=0,MAXA($L42:O42)&gt;=VLOOKUP($CB229+1,$BZ$200:$CA$211,2)),"",1+O42))</f>
        <v/>
      </c>
      <c r="AT42" s="43" t="str">
        <f>IF(Intro!$I$12=1,"",IF(OR(P42=0,MAXA($L42:P42)&gt;=VLOOKUP($CB229+1,$BZ$200:$CA$211,2)),"",1+P42))</f>
        <v/>
      </c>
      <c r="AU42" s="43" t="str">
        <f>IF(Intro!$I$12=1,"",IF(OR(Q42=0,MAXA($L42:Q42)&gt;=VLOOKUP($CB229+1,$BZ$200:$CA$211,2)),"",1+Q42))</f>
        <v/>
      </c>
      <c r="AV42" s="43" t="str">
        <f>IF(Intro!$I$12=1,"",IF(OR(R42=0,MAXA($L42:R42)&gt;=VLOOKUP($CB229+1,$BZ$200:$CA$211,2)),"",1+R42))</f>
        <v/>
      </c>
      <c r="AW42" s="36" t="str">
        <f>IF(AND(Intro!I12=1,$BX$208=6),AW41+1,IF(AND(Intro!I12=0,BD41&lt;$BQ$211,BD41&gt;1),AW41+1,""))</f>
        <v/>
      </c>
      <c r="AX42" s="43" t="str">
        <f>IF(Intro!$I$12=1,IF(AW42="","",IF(BX208=6,(1+BD41),IF((1+BD41)&gt;=VLOOKUP($BR211+1,$BP$200:$BQ$211,2),"",1+BD41))),IF(AND(BD41&lt;BQ211,BD41&lt;&gt;""),BD41+1,""))</f>
        <v/>
      </c>
      <c r="AY42" s="43" t="str">
        <f>IF(OR(AX42="",MAXA(AX42)&gt;=VLOOKUP($BR211+1,$BP$200:$BQ$211,2)),"",1+AX42)</f>
        <v/>
      </c>
      <c r="AZ42" s="43" t="str">
        <f>IF(OR(AY42=0,MAXA($AX42:AY42)&gt;=VLOOKUP($BR211+1,$BP$200:$BQ$208,2)),"",1+AY42)</f>
        <v/>
      </c>
      <c r="BA42" s="43" t="str">
        <f>IF(OR(AZ42=0,MAXA($AX42:AZ42)&gt;=VLOOKUP($BR211+1,$BP$200:$BQ$208,2)),"",1+AZ42)</f>
        <v/>
      </c>
      <c r="BB42" s="43" t="str">
        <f>IF(Intro!$I$12=1,IF(BA42="","",IF((1+BA42)&gt;$BQ$210,1,1+BA42)),"")</f>
        <v/>
      </c>
      <c r="BC42" s="43" t="str">
        <f>IF(OR(BB42=0,AW42=0),"",IF((1+BB42)&gt;BQ208,1,1+BB42))</f>
        <v/>
      </c>
      <c r="BD42" s="43" t="str">
        <f>IF(OR(BC42=0,AW42=0),"",IF((1+BC42)&gt;BQ208,1,1+BC42))</f>
        <v/>
      </c>
      <c r="BE42" s="35"/>
      <c r="BF42" s="31"/>
      <c r="BG42" s="71"/>
      <c r="BH42" s="71"/>
      <c r="BI42" s="71"/>
      <c r="BJ42" s="71"/>
      <c r="BK42" s="71"/>
      <c r="BL42" s="71"/>
      <c r="BM42" s="71"/>
      <c r="BN42" s="71"/>
      <c r="BO42" s="71"/>
    </row>
    <row r="43" spans="3:67" ht="3.95" customHeight="1" x14ac:dyDescent="0.2">
      <c r="C43" s="27"/>
      <c r="D43" s="45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7"/>
      <c r="AC43" s="31"/>
      <c r="AF43" s="27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7"/>
      <c r="BF43" s="31"/>
      <c r="BG43" s="71"/>
      <c r="BH43" s="71"/>
      <c r="BI43" s="71"/>
      <c r="BJ43" s="71"/>
      <c r="BK43" s="71"/>
      <c r="BL43" s="71"/>
      <c r="BM43" s="71"/>
      <c r="BN43" s="71"/>
      <c r="BO43" s="71"/>
    </row>
    <row r="44" spans="3:67" ht="0.95" customHeight="1" x14ac:dyDescent="0.2">
      <c r="C44" s="48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50"/>
      <c r="AF44" s="48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50"/>
      <c r="BG44" s="71"/>
      <c r="BH44" s="71"/>
      <c r="BI44" s="71"/>
      <c r="BJ44" s="71"/>
      <c r="BK44" s="71"/>
      <c r="BL44" s="71"/>
      <c r="BM44" s="71"/>
      <c r="BN44" s="71"/>
      <c r="BO44" s="71"/>
    </row>
    <row r="197" spans="68:86" ht="15.75" thickBot="1" x14ac:dyDescent="0.25"/>
    <row r="198" spans="68:86" ht="20.25" thickTop="1" x14ac:dyDescent="0.35">
      <c r="BP198" s="51" t="s">
        <v>23</v>
      </c>
      <c r="BQ198" s="52"/>
      <c r="BR198" s="52"/>
      <c r="BS198" s="52"/>
      <c r="BT198" s="52"/>
      <c r="BU198" s="52"/>
      <c r="BV198" s="52"/>
      <c r="BW198" s="52"/>
      <c r="BX198" s="53"/>
      <c r="BZ198" s="51" t="s">
        <v>23</v>
      </c>
      <c r="CA198" s="52"/>
      <c r="CB198" s="52"/>
      <c r="CC198" s="52"/>
      <c r="CD198" s="52"/>
      <c r="CE198" s="52"/>
      <c r="CF198" s="52"/>
      <c r="CG198" s="52"/>
      <c r="CH198" s="53"/>
    </row>
    <row r="199" spans="68:86" ht="19.5" x14ac:dyDescent="0.35">
      <c r="BP199" s="54" t="s">
        <v>24</v>
      </c>
      <c r="BQ199" s="55"/>
      <c r="BR199" s="55"/>
      <c r="BS199" s="55"/>
      <c r="BT199" s="55"/>
      <c r="BU199" s="55"/>
      <c r="BV199" s="55"/>
      <c r="BW199" s="55"/>
      <c r="BX199" s="56" t="s">
        <v>25</v>
      </c>
      <c r="BZ199" s="54" t="s">
        <v>24</v>
      </c>
      <c r="CA199" s="55"/>
      <c r="CB199" s="55"/>
      <c r="CC199" s="55"/>
      <c r="CD199" s="55"/>
      <c r="CE199" s="55"/>
      <c r="CF199" s="55"/>
      <c r="CG199" s="55"/>
      <c r="CH199" s="56"/>
    </row>
    <row r="200" spans="68:86" x14ac:dyDescent="0.2">
      <c r="BP200" s="57">
        <v>1</v>
      </c>
      <c r="BQ200" s="58">
        <v>31</v>
      </c>
      <c r="BR200" s="58">
        <v>0</v>
      </c>
      <c r="BS200" s="59" t="s">
        <v>5</v>
      </c>
      <c r="BT200" s="58"/>
      <c r="BU200" s="58"/>
      <c r="BV200" s="60">
        <f>DATE($BQ$214,BP200,1)</f>
        <v>42370</v>
      </c>
      <c r="BW200" s="58">
        <f t="shared" ref="BW200:BW211" si="39">MOD(BV200,7)</f>
        <v>6</v>
      </c>
      <c r="BX200" s="61">
        <v>4</v>
      </c>
      <c r="BZ200" s="57">
        <v>1</v>
      </c>
      <c r="CA200" s="58">
        <v>31</v>
      </c>
      <c r="CB200" s="58">
        <v>0</v>
      </c>
      <c r="CC200" s="59" t="s">
        <v>5</v>
      </c>
      <c r="CD200" s="58"/>
      <c r="CE200" s="58"/>
      <c r="CF200" s="60">
        <f>DATE($CA$214,BZ200,1)</f>
        <v>42370</v>
      </c>
      <c r="CG200" s="58">
        <f t="shared" ref="CG200:CG211" si="40">MOD(CF200,7)</f>
        <v>6</v>
      </c>
      <c r="CH200" s="61"/>
    </row>
    <row r="201" spans="68:86" x14ac:dyDescent="0.2">
      <c r="BP201" s="57">
        <v>2</v>
      </c>
      <c r="BQ201" s="58">
        <f>IF(MOD(Intro!F12,4)=0,29,28)</f>
        <v>29</v>
      </c>
      <c r="BR201" s="58">
        <v>1</v>
      </c>
      <c r="BS201" s="59" t="s">
        <v>6</v>
      </c>
      <c r="BT201" s="58"/>
      <c r="BU201" s="58"/>
      <c r="BV201" s="60">
        <f t="shared" ref="BV201:BV208" si="41">BV200+BQ200</f>
        <v>42401</v>
      </c>
      <c r="BW201" s="58">
        <f t="shared" si="39"/>
        <v>2</v>
      </c>
      <c r="BX201" s="61">
        <v>4</v>
      </c>
      <c r="BZ201" s="57">
        <v>2</v>
      </c>
      <c r="CA201" s="58">
        <f>IF(MOD(Intro!F12,4)=0,29,28)</f>
        <v>29</v>
      </c>
      <c r="CB201" s="58">
        <v>1</v>
      </c>
      <c r="CC201" s="59" t="s">
        <v>6</v>
      </c>
      <c r="CD201" s="58"/>
      <c r="CE201" s="58"/>
      <c r="CF201" s="60">
        <f t="shared" ref="CF201:CF211" si="42">CF200+CA200</f>
        <v>42401</v>
      </c>
      <c r="CG201" s="58">
        <f t="shared" si="40"/>
        <v>2</v>
      </c>
      <c r="CH201" s="61"/>
    </row>
    <row r="202" spans="68:86" x14ac:dyDescent="0.2">
      <c r="BP202" s="57">
        <v>3</v>
      </c>
      <c r="BQ202" s="58">
        <v>31</v>
      </c>
      <c r="BR202" s="58">
        <v>2</v>
      </c>
      <c r="BS202" s="59" t="s">
        <v>7</v>
      </c>
      <c r="BT202" s="58"/>
      <c r="BU202" s="58"/>
      <c r="BV202" s="60">
        <f t="shared" si="41"/>
        <v>42430</v>
      </c>
      <c r="BW202" s="58">
        <f t="shared" si="39"/>
        <v>3</v>
      </c>
      <c r="BX202" s="61">
        <v>5</v>
      </c>
      <c r="BZ202" s="57">
        <v>3</v>
      </c>
      <c r="CA202" s="58">
        <v>31</v>
      </c>
      <c r="CB202" s="58">
        <v>2</v>
      </c>
      <c r="CC202" s="59" t="s">
        <v>7</v>
      </c>
      <c r="CD202" s="58"/>
      <c r="CE202" s="58"/>
      <c r="CF202" s="60">
        <f t="shared" si="42"/>
        <v>42430</v>
      </c>
      <c r="CG202" s="58">
        <f t="shared" si="40"/>
        <v>3</v>
      </c>
      <c r="CH202" s="61"/>
    </row>
    <row r="203" spans="68:86" x14ac:dyDescent="0.2">
      <c r="BP203" s="57">
        <v>4</v>
      </c>
      <c r="BQ203" s="58">
        <v>30</v>
      </c>
      <c r="BR203" s="58">
        <v>3</v>
      </c>
      <c r="BS203" s="59" t="s">
        <v>14</v>
      </c>
      <c r="BT203" s="58"/>
      <c r="BU203" s="58"/>
      <c r="BV203" s="60">
        <f t="shared" si="41"/>
        <v>42461</v>
      </c>
      <c r="BW203" s="58">
        <f t="shared" si="39"/>
        <v>6</v>
      </c>
      <c r="BX203" s="61">
        <v>4</v>
      </c>
      <c r="BZ203" s="57">
        <v>4</v>
      </c>
      <c r="CA203" s="58">
        <v>30</v>
      </c>
      <c r="CB203" s="58">
        <v>3</v>
      </c>
      <c r="CC203" s="59" t="s">
        <v>14</v>
      </c>
      <c r="CD203" s="58"/>
      <c r="CE203" s="58"/>
      <c r="CF203" s="60">
        <f t="shared" si="42"/>
        <v>42461</v>
      </c>
      <c r="CG203" s="58">
        <f t="shared" si="40"/>
        <v>6</v>
      </c>
      <c r="CH203" s="61"/>
    </row>
    <row r="204" spans="68:86" x14ac:dyDescent="0.2">
      <c r="BP204" s="57">
        <v>5</v>
      </c>
      <c r="BQ204" s="58">
        <v>31</v>
      </c>
      <c r="BR204" s="58">
        <v>4</v>
      </c>
      <c r="BS204" s="59" t="s">
        <v>15</v>
      </c>
      <c r="BT204" s="58"/>
      <c r="BU204" s="58"/>
      <c r="BV204" s="60">
        <f t="shared" si="41"/>
        <v>42491</v>
      </c>
      <c r="BW204" s="58">
        <f t="shared" si="39"/>
        <v>1</v>
      </c>
      <c r="BX204" s="61">
        <v>4</v>
      </c>
      <c r="BZ204" s="57">
        <v>5</v>
      </c>
      <c r="CA204" s="58">
        <v>31</v>
      </c>
      <c r="CB204" s="58">
        <v>4</v>
      </c>
      <c r="CC204" s="59" t="s">
        <v>15</v>
      </c>
      <c r="CD204" s="58"/>
      <c r="CE204" s="58"/>
      <c r="CF204" s="60">
        <f t="shared" si="42"/>
        <v>42491</v>
      </c>
      <c r="CG204" s="58">
        <f t="shared" si="40"/>
        <v>1</v>
      </c>
      <c r="CH204" s="61"/>
    </row>
    <row r="205" spans="68:86" x14ac:dyDescent="0.2">
      <c r="BP205" s="57">
        <v>6</v>
      </c>
      <c r="BQ205" s="58">
        <v>30</v>
      </c>
      <c r="BR205" s="58">
        <v>5</v>
      </c>
      <c r="BS205" s="59" t="s">
        <v>16</v>
      </c>
      <c r="BT205" s="58"/>
      <c r="BU205" s="58"/>
      <c r="BV205" s="60">
        <f t="shared" si="41"/>
        <v>42522</v>
      </c>
      <c r="BW205" s="58">
        <f t="shared" si="39"/>
        <v>4</v>
      </c>
      <c r="BX205" s="61">
        <v>5</v>
      </c>
      <c r="BZ205" s="57">
        <v>6</v>
      </c>
      <c r="CA205" s="58">
        <v>30</v>
      </c>
      <c r="CB205" s="58">
        <v>5</v>
      </c>
      <c r="CC205" s="59" t="s">
        <v>16</v>
      </c>
      <c r="CD205" s="58"/>
      <c r="CE205" s="58"/>
      <c r="CF205" s="60">
        <f t="shared" si="42"/>
        <v>42522</v>
      </c>
      <c r="CG205" s="58">
        <f t="shared" si="40"/>
        <v>4</v>
      </c>
      <c r="CH205" s="61"/>
    </row>
    <row r="206" spans="68:86" x14ac:dyDescent="0.2">
      <c r="BP206" s="57">
        <v>7</v>
      </c>
      <c r="BQ206" s="58">
        <v>31</v>
      </c>
      <c r="BR206" s="58">
        <v>6</v>
      </c>
      <c r="BS206" s="59" t="s">
        <v>17</v>
      </c>
      <c r="BT206" s="58"/>
      <c r="BU206" s="58"/>
      <c r="BV206" s="60">
        <f t="shared" si="41"/>
        <v>42552</v>
      </c>
      <c r="BW206" s="58">
        <f t="shared" si="39"/>
        <v>6</v>
      </c>
      <c r="BX206" s="61">
        <v>4</v>
      </c>
      <c r="BZ206" s="57">
        <v>7</v>
      </c>
      <c r="CA206" s="58">
        <v>31</v>
      </c>
      <c r="CB206" s="58">
        <v>6</v>
      </c>
      <c r="CC206" s="59" t="s">
        <v>17</v>
      </c>
      <c r="CD206" s="58"/>
      <c r="CE206" s="58"/>
      <c r="CF206" s="60">
        <f t="shared" si="42"/>
        <v>42552</v>
      </c>
      <c r="CG206" s="58">
        <f t="shared" si="40"/>
        <v>6</v>
      </c>
      <c r="CH206" s="61"/>
    </row>
    <row r="207" spans="68:86" x14ac:dyDescent="0.2">
      <c r="BP207" s="57">
        <v>8</v>
      </c>
      <c r="BQ207" s="58">
        <v>31</v>
      </c>
      <c r="BR207" s="58">
        <v>7</v>
      </c>
      <c r="BS207" s="59" t="s">
        <v>18</v>
      </c>
      <c r="BT207" s="58"/>
      <c r="BU207" s="58"/>
      <c r="BV207" s="60">
        <f t="shared" si="41"/>
        <v>42583</v>
      </c>
      <c r="BW207" s="58">
        <f t="shared" si="39"/>
        <v>2</v>
      </c>
      <c r="BX207" s="61">
        <v>4</v>
      </c>
      <c r="BZ207" s="57">
        <v>8</v>
      </c>
      <c r="CA207" s="58">
        <v>31</v>
      </c>
      <c r="CB207" s="58">
        <v>7</v>
      </c>
      <c r="CC207" s="59" t="s">
        <v>18</v>
      </c>
      <c r="CD207" s="58"/>
      <c r="CE207" s="58"/>
      <c r="CF207" s="60">
        <f t="shared" si="42"/>
        <v>42583</v>
      </c>
      <c r="CG207" s="58">
        <f t="shared" si="40"/>
        <v>2</v>
      </c>
      <c r="CH207" s="61"/>
    </row>
    <row r="208" spans="68:86" x14ac:dyDescent="0.2">
      <c r="BP208" s="57">
        <v>9</v>
      </c>
      <c r="BQ208" s="58">
        <v>30</v>
      </c>
      <c r="BR208" s="58">
        <v>8</v>
      </c>
      <c r="BS208" s="59" t="s">
        <v>19</v>
      </c>
      <c r="BT208" s="58"/>
      <c r="BU208" s="58"/>
      <c r="BV208" s="60">
        <f t="shared" si="41"/>
        <v>42614</v>
      </c>
      <c r="BW208" s="58">
        <f t="shared" si="39"/>
        <v>5</v>
      </c>
      <c r="BX208" s="61">
        <f>IF(AND(OR(WEEKDAY(DATE(BQ214-1,10,1))=3,WEEKDAY(DATE(BQ214-1,10,1))=4)=TRUE,OR(WEEKDAY(DATE(BQ214,10,1))=5,WEEKDAY(DATE(BQ214,10,1))=6)=TRUE),6,5)</f>
        <v>5</v>
      </c>
      <c r="BZ208" s="57">
        <v>9</v>
      </c>
      <c r="CA208" s="58">
        <v>30</v>
      </c>
      <c r="CB208" s="58">
        <v>8</v>
      </c>
      <c r="CC208" s="59" t="s">
        <v>19</v>
      </c>
      <c r="CD208" s="58"/>
      <c r="CE208" s="58"/>
      <c r="CF208" s="60">
        <f t="shared" si="42"/>
        <v>42614</v>
      </c>
      <c r="CG208" s="58">
        <f t="shared" si="40"/>
        <v>5</v>
      </c>
      <c r="CH208" s="61"/>
    </row>
    <row r="209" spans="68:86" x14ac:dyDescent="0.2">
      <c r="BP209" s="57">
        <v>10</v>
      </c>
      <c r="BQ209" s="58">
        <v>31</v>
      </c>
      <c r="BR209" s="58">
        <v>9</v>
      </c>
      <c r="BS209" s="59" t="s">
        <v>20</v>
      </c>
      <c r="BT209" s="58"/>
      <c r="BU209" s="58"/>
      <c r="BV209" s="60">
        <f>BV210-BQ209</f>
        <v>42278</v>
      </c>
      <c r="BW209" s="58">
        <f t="shared" si="39"/>
        <v>5</v>
      </c>
      <c r="BX209" s="61">
        <v>4</v>
      </c>
      <c r="BZ209" s="57">
        <v>10</v>
      </c>
      <c r="CA209" s="58">
        <v>31</v>
      </c>
      <c r="CB209" s="58">
        <v>9</v>
      </c>
      <c r="CC209" s="59" t="s">
        <v>20</v>
      </c>
      <c r="CD209" s="58"/>
      <c r="CE209" s="58"/>
      <c r="CF209" s="60">
        <f t="shared" si="42"/>
        <v>42644</v>
      </c>
      <c r="CG209" s="58">
        <f t="shared" si="40"/>
        <v>0</v>
      </c>
      <c r="CH209" s="61"/>
    </row>
    <row r="210" spans="68:86" x14ac:dyDescent="0.2">
      <c r="BP210" s="57">
        <v>11</v>
      </c>
      <c r="BQ210" s="73">
        <v>30</v>
      </c>
      <c r="BR210" s="58">
        <v>10</v>
      </c>
      <c r="BS210" s="59" t="s">
        <v>21</v>
      </c>
      <c r="BT210" s="58"/>
      <c r="BU210" s="58"/>
      <c r="BV210" s="60">
        <f>BV211-BQ210</f>
        <v>42309</v>
      </c>
      <c r="BW210" s="58">
        <f t="shared" si="39"/>
        <v>1</v>
      </c>
      <c r="BX210" s="61">
        <v>5</v>
      </c>
      <c r="BZ210" s="57">
        <v>11</v>
      </c>
      <c r="CA210" s="58">
        <v>30</v>
      </c>
      <c r="CB210" s="58">
        <v>10</v>
      </c>
      <c r="CC210" s="59" t="s">
        <v>21</v>
      </c>
      <c r="CD210" s="58"/>
      <c r="CE210" s="58"/>
      <c r="CF210" s="60">
        <f t="shared" si="42"/>
        <v>42675</v>
      </c>
      <c r="CG210" s="58">
        <f t="shared" si="40"/>
        <v>3</v>
      </c>
      <c r="CH210" s="61"/>
    </row>
    <row r="211" spans="68:86" x14ac:dyDescent="0.2">
      <c r="BP211" s="57">
        <v>12</v>
      </c>
      <c r="BQ211" s="58">
        <v>31</v>
      </c>
      <c r="BR211" s="58">
        <v>11</v>
      </c>
      <c r="BS211" s="59" t="s">
        <v>22</v>
      </c>
      <c r="BT211" s="58"/>
      <c r="BU211" s="58"/>
      <c r="BV211" s="60">
        <f>BV200-BQ211</f>
        <v>42339</v>
      </c>
      <c r="BW211" s="58">
        <f t="shared" si="39"/>
        <v>3</v>
      </c>
      <c r="BX211" s="61">
        <v>4</v>
      </c>
      <c r="BZ211" s="57">
        <v>12</v>
      </c>
      <c r="CA211" s="58">
        <v>31</v>
      </c>
      <c r="CB211" s="58">
        <v>11</v>
      </c>
      <c r="CC211" s="59" t="s">
        <v>22</v>
      </c>
      <c r="CD211" s="58"/>
      <c r="CE211" s="58"/>
      <c r="CF211" s="60">
        <f t="shared" si="42"/>
        <v>42705</v>
      </c>
      <c r="CG211" s="58">
        <f t="shared" si="40"/>
        <v>5</v>
      </c>
      <c r="CH211" s="61"/>
    </row>
    <row r="212" spans="68:86" x14ac:dyDescent="0.2">
      <c r="BP212" s="57"/>
      <c r="BQ212" s="58"/>
      <c r="BR212" s="58"/>
      <c r="BS212" s="58"/>
      <c r="BT212" s="58"/>
      <c r="BU212" s="58"/>
      <c r="BV212" s="58"/>
      <c r="BW212" s="58"/>
      <c r="BX212" s="62" t="s">
        <v>26</v>
      </c>
      <c r="BZ212" s="57"/>
      <c r="CA212" s="58"/>
      <c r="CB212" s="58"/>
      <c r="CC212" s="58"/>
      <c r="CD212" s="58"/>
      <c r="CE212" s="58"/>
      <c r="CF212" s="58"/>
      <c r="CG212" s="58"/>
      <c r="CH212" s="61"/>
    </row>
    <row r="213" spans="68:86" x14ac:dyDescent="0.2">
      <c r="BP213" s="63" t="s">
        <v>27</v>
      </c>
      <c r="BQ213" s="64">
        <v>1</v>
      </c>
      <c r="BR213" s="64">
        <v>2</v>
      </c>
      <c r="BS213" s="64">
        <v>3</v>
      </c>
      <c r="BT213" s="64">
        <v>4</v>
      </c>
      <c r="BU213" s="64">
        <v>5</v>
      </c>
      <c r="BV213" s="64">
        <v>6</v>
      </c>
      <c r="BW213" s="64">
        <v>0</v>
      </c>
      <c r="BX213" s="65" t="s">
        <v>28</v>
      </c>
      <c r="BZ213" s="63" t="s">
        <v>27</v>
      </c>
      <c r="CA213" s="64">
        <v>1</v>
      </c>
      <c r="CB213" s="64">
        <v>2</v>
      </c>
      <c r="CC213" s="64">
        <v>3</v>
      </c>
      <c r="CD213" s="64">
        <v>4</v>
      </c>
      <c r="CE213" s="64">
        <v>5</v>
      </c>
      <c r="CF213" s="64">
        <v>6</v>
      </c>
      <c r="CG213" s="64">
        <v>0</v>
      </c>
      <c r="CH213" s="61"/>
    </row>
    <row r="214" spans="68:86" ht="15.75" thickBot="1" x14ac:dyDescent="0.25">
      <c r="BP214" s="66" t="s">
        <v>29</v>
      </c>
      <c r="BQ214" s="67">
        <f>IF(Intro!$F$12&gt;199,Intro!$F$12-1900,Intro!$F$12)</f>
        <v>116</v>
      </c>
      <c r="BR214" s="68"/>
      <c r="BS214" s="68"/>
      <c r="BT214" s="68"/>
      <c r="BU214" s="68"/>
      <c r="BV214" s="68"/>
      <c r="BW214" s="68"/>
      <c r="BX214" s="69">
        <f>IF(AND(OR(WEEKDAY(DATE(BQ214-2,10,1))=3,WEEKDAY(DATE(BQ214-2,10,1))=4)=TRUE,OR(WEEKDAY(DATE(BQ214-1,10,1))=5,WEEKDAY(DATE(BQ214-1,10,1))=6)=TRUE),6,5)</f>
        <v>6</v>
      </c>
      <c r="BZ214" s="66" t="s">
        <v>29</v>
      </c>
      <c r="CA214" s="67">
        <f>IF(Intro!$F$12&gt;199,Intro!$F$12-1900,Intro!$F$12)</f>
        <v>116</v>
      </c>
      <c r="CB214" s="68"/>
      <c r="CC214" s="68"/>
      <c r="CD214" s="68"/>
      <c r="CE214" s="68"/>
      <c r="CF214" s="68"/>
      <c r="CG214" s="68"/>
      <c r="CH214" s="70"/>
    </row>
    <row r="215" spans="68:86" ht="15.75" thickTop="1" x14ac:dyDescent="0.2"/>
  </sheetData>
  <phoneticPr fontId="0" type="noConversion"/>
  <printOptions horizontalCentered="1"/>
  <pageMargins left="0.25" right="0.26" top="0.5" bottom="0.6" header="0.5" footer="0.6"/>
  <pageSetup scale="96" orientation="portrait" horizontalDpi="300" verticalDpi="300" r:id="rId1"/>
  <headerFooter alignWithMargins="0">
    <oddFooter>&amp;L&amp;8File: &amp;F&amp;R&amp;8Printed: 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Intro</vt:lpstr>
      <vt:lpstr>Calendar</vt:lpstr>
      <vt:lpstr>Calendar!Print_Area</vt:lpstr>
      <vt:lpstr>TemplatePrintArea</vt:lpstr>
    </vt:vector>
  </TitlesOfParts>
  <Company>Walt Disney World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</dc:title>
  <dc:subject>Calendar(Fiscal/Calendar)</dc:subject>
  <dc:creator>Christopher Duncan</dc:creator>
  <cp:lastModifiedBy>Keith Gapinski</cp:lastModifiedBy>
  <cp:lastPrinted>2012-10-11T17:05:43Z</cp:lastPrinted>
  <dcterms:created xsi:type="dcterms:W3CDTF">2003-12-03T15:13:45Z</dcterms:created>
  <dcterms:modified xsi:type="dcterms:W3CDTF">2016-06-21T17:57:50Z</dcterms:modified>
</cp:coreProperties>
</file>