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<sst xmlns="http://schemas.openxmlformats.org/spreadsheetml/2006/main" count="21" uniqueCount="19">
  <si>
    <t>Casos de prueba personalizados (Medianos+Pequeños)</t>
  </si>
  <si>
    <t>Programa</t>
  </si>
  <si>
    <t>Corrida 1</t>
  </si>
  <si>
    <t>Corrida 2</t>
  </si>
  <si>
    <t>Corrida 3</t>
  </si>
  <si>
    <t>Promedio</t>
  </si>
  <si>
    <t>speedup</t>
  </si>
  <si>
    <t>efficiency</t>
  </si>
  <si>
    <t>serial</t>
  </si>
  <si>
    <t>optim1</t>
  </si>
  <si>
    <t>pthread</t>
  </si>
  <si>
    <t>optim2</t>
  </si>
  <si>
    <t>Casos de pruebas medianos</t>
  </si>
  <si>
    <t>Corrida</t>
  </si>
  <si>
    <t>4 Threads</t>
  </si>
  <si>
    <t>8 Threads</t>
  </si>
  <si>
    <t>16 Threads</t>
  </si>
  <si>
    <t>32 Threads</t>
  </si>
  <si>
    <t>80 Threads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</si>
</sst>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164" xfId="0" applyBorder="1" applyFont="1" applyNumberFormat="1"/>
    <xf borderId="1" fillId="3" fontId="2" numFmtId="0" xfId="0" applyAlignment="1" applyBorder="1" applyFill="1" applyFont="1">
      <alignment horizontal="right" readingOrder="0"/>
    </xf>
    <xf borderId="1" fillId="0" fontId="1" numFmtId="2" xfId="0" applyBorder="1" applyFont="1" applyNumberFormat="1"/>
    <xf borderId="1" fillId="3" fontId="1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right" readingOrder="0"/>
    </xf>
    <xf borderId="1" fillId="0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Duración promedio (Mayor, es peor)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1'!$F$5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'Hoja 1'!$B$6:$B$9</c:f>
            </c:strRef>
          </c:cat>
          <c:val>
            <c:numRef>
              <c:f>'Hoja 1'!$F$6:$F$9</c:f>
              <c:numCache/>
            </c:numRef>
          </c:val>
        </c:ser>
        <c:axId val="2021968689"/>
        <c:axId val="1854911246"/>
      </c:barChart>
      <c:catAx>
        <c:axId val="2021968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4911246"/>
      </c:catAx>
      <c:valAx>
        <c:axId val="1854911246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Promedio (segundos)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9686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Tiempo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1'!$B$6:$B$9</c:f>
            </c:strRef>
          </c:cat>
          <c:val>
            <c:numRef>
              <c:f>'Hoja 1'!$F$6:$F$9</c:f>
              <c:numCache/>
            </c:numRef>
          </c:val>
          <c:smooth val="1"/>
        </c:ser>
        <c:ser>
          <c:idx val="1"/>
          <c:order val="1"/>
          <c:tx>
            <c:v>Speedup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1'!$B$6:$B$9</c:f>
            </c:strRef>
          </c:cat>
          <c:val>
            <c:numRef>
              <c:f>'Hoja 1'!$G$6:$G$9</c:f>
              <c:numCache/>
            </c:numRef>
          </c:val>
          <c:smooth val="1"/>
        </c:ser>
        <c:ser>
          <c:idx val="2"/>
          <c:order val="2"/>
          <c:tx>
            <c:v>Efficiency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1'!$B$6:$B$9</c:f>
            </c:strRef>
          </c:cat>
          <c:val>
            <c:numRef>
              <c:f>'Hoja 1'!$H$6:$H$9</c:f>
              <c:numCache/>
            </c:numRef>
          </c:val>
          <c:smooth val="1"/>
        </c:ser>
        <c:axId val="1691768391"/>
        <c:axId val="742853735"/>
      </c:lineChart>
      <c:catAx>
        <c:axId val="1691768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2853735"/>
      </c:catAx>
      <c:valAx>
        <c:axId val="742853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7683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and Efficiency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Speedup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1'!$B$37:$B$42</c:f>
            </c:strRef>
          </c:cat>
          <c:val>
            <c:numRef>
              <c:f>'Hoja 1'!$D$37:$D$42</c:f>
              <c:numCache/>
            </c:numRef>
          </c:val>
        </c:ser>
        <c:axId val="1747597221"/>
        <c:axId val="1230571926"/>
      </c:barChart>
      <c:lineChart>
        <c:varyColors val="0"/>
        <c:ser>
          <c:idx val="1"/>
          <c:order val="1"/>
          <c:tx>
            <c:v>Efficiency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1'!$B$37:$B$42</c:f>
            </c:strRef>
          </c:cat>
          <c:val>
            <c:numRef>
              <c:f>'Hoja 1'!$E$37:$E$42</c:f>
              <c:numCache/>
            </c:numRef>
          </c:val>
          <c:smooth val="0"/>
        </c:ser>
        <c:axId val="1747597221"/>
        <c:axId val="1230571926"/>
      </c:lineChart>
      <c:catAx>
        <c:axId val="1747597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571926"/>
      </c:catAx>
      <c:valAx>
        <c:axId val="1230571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7597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Tiempo Hilos concurrentes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1'!$C$36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1'!$B$37:$B$42</c:f>
            </c:strRef>
          </c:cat>
          <c:val>
            <c:numRef>
              <c:f>'Hoja 1'!$C$37:$C$42</c:f>
              <c:numCache/>
            </c:numRef>
          </c:val>
        </c:ser>
        <c:axId val="363282179"/>
        <c:axId val="1461909311"/>
      </c:barChart>
      <c:catAx>
        <c:axId val="3632821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Casos de pruebas medianos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1909311"/>
      </c:catAx>
      <c:valAx>
        <c:axId val="1461909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Corrida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32821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11</xdr:row>
      <xdr:rowOff>9525</xdr:rowOff>
    </xdr:from>
    <xdr:ext cx="4895850" cy="35909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952500</xdr:colOff>
      <xdr:row>10</xdr:row>
      <xdr:rowOff>152400</xdr:rowOff>
    </xdr:from>
    <xdr:ext cx="5772150" cy="35909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47625</xdr:colOff>
      <xdr:row>42</xdr:row>
      <xdr:rowOff>180975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857250</xdr:colOff>
      <xdr:row>42</xdr:row>
      <xdr:rowOff>180975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63"/>
  </cols>
  <sheetData>
    <row r="4">
      <c r="B4" s="1" t="s">
        <v>0</v>
      </c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>
      <c r="B6" s="3" t="s">
        <v>8</v>
      </c>
      <c r="C6" s="2">
        <v>21.73</v>
      </c>
      <c r="D6" s="2">
        <v>21.72</v>
      </c>
      <c r="E6" s="2">
        <v>21.526</v>
      </c>
      <c r="F6" s="4">
        <f t="shared" ref="F6:F9" si="1">(C6+D6+E6)/3</f>
        <v>21.65866667</v>
      </c>
      <c r="G6" s="5">
        <f t="shared" ref="G6:G8" si="2">F$6/F6</f>
        <v>1</v>
      </c>
      <c r="H6" s="5">
        <f>G$6/1</f>
        <v>1</v>
      </c>
    </row>
    <row r="7">
      <c r="B7" s="3" t="s">
        <v>9</v>
      </c>
      <c r="C7" s="2">
        <v>1.53</v>
      </c>
      <c r="D7" s="2">
        <v>1.51</v>
      </c>
      <c r="E7" s="6">
        <v>1.53</v>
      </c>
      <c r="F7" s="4">
        <f t="shared" si="1"/>
        <v>1.523333333</v>
      </c>
      <c r="G7" s="5">
        <f t="shared" si="2"/>
        <v>14.21794311</v>
      </c>
      <c r="H7" s="7">
        <f t="shared" ref="H7:H9" si="3">G7/16</f>
        <v>0.8886214442</v>
      </c>
    </row>
    <row r="8">
      <c r="B8" s="3" t="s">
        <v>10</v>
      </c>
      <c r="C8" s="2">
        <v>6.88</v>
      </c>
      <c r="D8" s="2">
        <v>6.98</v>
      </c>
      <c r="E8" s="2">
        <v>7.03</v>
      </c>
      <c r="F8" s="4">
        <f t="shared" si="1"/>
        <v>6.963333333</v>
      </c>
      <c r="G8" s="5">
        <f t="shared" si="2"/>
        <v>3.110387745</v>
      </c>
      <c r="H8" s="7">
        <f t="shared" si="3"/>
        <v>0.1943992341</v>
      </c>
    </row>
    <row r="9">
      <c r="B9" s="3" t="s">
        <v>11</v>
      </c>
      <c r="C9" s="2">
        <v>0.75</v>
      </c>
      <c r="D9" s="2">
        <v>0.61</v>
      </c>
      <c r="E9" s="2">
        <v>0.68</v>
      </c>
      <c r="F9" s="4">
        <f t="shared" si="1"/>
        <v>0.68</v>
      </c>
      <c r="G9" s="5">
        <f>F8/F9</f>
        <v>10.24019608</v>
      </c>
      <c r="H9" s="7">
        <f t="shared" si="3"/>
        <v>0.6400122549</v>
      </c>
    </row>
    <row r="18">
      <c r="B18" s="1"/>
    </row>
    <row r="35">
      <c r="B35" s="1" t="s">
        <v>12</v>
      </c>
    </row>
    <row r="36">
      <c r="B36" s="8"/>
      <c r="C36" s="9" t="s">
        <v>13</v>
      </c>
      <c r="D36" s="9" t="s">
        <v>6</v>
      </c>
      <c r="E36" s="9" t="s">
        <v>7</v>
      </c>
    </row>
    <row r="37">
      <c r="B37" s="10">
        <v>1.0</v>
      </c>
      <c r="C37" s="2">
        <v>221.12</v>
      </c>
      <c r="D37" s="11">
        <f t="shared" ref="D37:D42" si="4">C$37/C37</f>
        <v>1</v>
      </c>
      <c r="E37" s="11">
        <f>D37/1</f>
        <v>1</v>
      </c>
    </row>
    <row r="38">
      <c r="B38" s="10" t="s">
        <v>14</v>
      </c>
      <c r="C38" s="2">
        <v>144.11</v>
      </c>
      <c r="D38" s="11">
        <f t="shared" si="4"/>
        <v>1.534383457</v>
      </c>
      <c r="E38" s="11">
        <f>D38/4</f>
        <v>0.3835958643</v>
      </c>
    </row>
    <row r="39">
      <c r="B39" s="10" t="s">
        <v>15</v>
      </c>
      <c r="C39" s="2">
        <v>115.79</v>
      </c>
      <c r="D39" s="11">
        <f t="shared" si="4"/>
        <v>1.909664047</v>
      </c>
      <c r="E39" s="11">
        <f>D39/8</f>
        <v>0.2387080059</v>
      </c>
    </row>
    <row r="40">
      <c r="B40" s="10" t="s">
        <v>16</v>
      </c>
      <c r="C40" s="2">
        <v>88.8</v>
      </c>
      <c r="D40" s="11">
        <f t="shared" si="4"/>
        <v>2.49009009</v>
      </c>
      <c r="E40" s="11">
        <f>D40/16</f>
        <v>0.1556306306</v>
      </c>
    </row>
    <row r="41">
      <c r="B41" s="10" t="s">
        <v>17</v>
      </c>
      <c r="C41" s="2">
        <v>89.63</v>
      </c>
      <c r="D41" s="11">
        <f t="shared" si="4"/>
        <v>2.467031128</v>
      </c>
      <c r="E41" s="11">
        <f>D41/32</f>
        <v>0.07709472275</v>
      </c>
    </row>
    <row r="42">
      <c r="B42" s="10" t="s">
        <v>18</v>
      </c>
      <c r="C42" s="2">
        <v>116.28</v>
      </c>
      <c r="D42" s="11">
        <f t="shared" si="4"/>
        <v>1.901616787</v>
      </c>
      <c r="E42" s="11">
        <f>D42/80</f>
        <v>0.02377020984</v>
      </c>
    </row>
  </sheetData>
  <drawing r:id="rId1"/>
</worksheet>
</file>