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08f9f412f899893/Documents/GitHub/dual_deflection/Data/Metadata/"/>
    </mc:Choice>
  </mc:AlternateContent>
  <xr:revisionPtr revIDLastSave="176" documentId="13_ncr:1_{31B371B1-F1C3-47DD-8C4E-6BE392276C5D}" xr6:coauthVersionLast="47" xr6:coauthVersionMax="47" xr10:uidLastSave="{D5CB5C73-6F8A-4A0F-99F4-16113A17CFFE}"/>
  <bookViews>
    <workbookView xWindow="35355" yWindow="0" windowWidth="22245" windowHeight="23400" xr2:uid="{1FDB7687-F466-4EF7-8423-10006E60F3F4}"/>
  </bookViews>
  <sheets>
    <sheet name="Sheet1" sheetId="1" r:id="rId1"/>
  </sheets>
  <definedNames>
    <definedName name="_xlnm._FilterDatabase" localSheetId="0" hidden="1">Sheet1!$A$2:$BG$92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92" i="1" l="1"/>
  <c r="I93" i="1"/>
  <c r="H93" i="1"/>
  <c r="G93" i="1"/>
  <c r="H92" i="1"/>
  <c r="G92" i="1"/>
  <c r="H91" i="1"/>
  <c r="G91" i="1"/>
  <c r="G46" i="1"/>
  <c r="G41" i="1"/>
  <c r="I91" i="1" l="1"/>
  <c r="G3" i="1"/>
  <c r="G14" i="1"/>
  <c r="I13" i="1"/>
  <c r="H72" i="1"/>
  <c r="G71" i="1"/>
  <c r="H71" i="1"/>
  <c r="G72" i="1"/>
  <c r="G73" i="1"/>
  <c r="H73" i="1"/>
  <c r="H70" i="1"/>
  <c r="G70" i="1"/>
  <c r="H42" i="1"/>
  <c r="G42" i="1"/>
  <c r="G37" i="1"/>
  <c r="G33" i="1"/>
  <c r="H33" i="1"/>
  <c r="G28" i="1"/>
  <c r="H28" i="1"/>
  <c r="G29" i="1"/>
  <c r="H29" i="1"/>
  <c r="G25" i="1"/>
  <c r="H25" i="1"/>
  <c r="G34" i="1"/>
  <c r="H34" i="1"/>
  <c r="G31" i="1"/>
  <c r="H31" i="1"/>
  <c r="G32" i="1"/>
  <c r="H32" i="1"/>
  <c r="G30" i="1"/>
  <c r="H30" i="1"/>
  <c r="G27" i="1"/>
  <c r="H27" i="1"/>
  <c r="G26" i="1"/>
  <c r="H26" i="1"/>
  <c r="I26" i="1" s="1"/>
  <c r="G24" i="1"/>
  <c r="H24" i="1"/>
  <c r="G40" i="1"/>
  <c r="H40" i="1"/>
  <c r="G36" i="1"/>
  <c r="H36" i="1"/>
  <c r="G35" i="1"/>
  <c r="H35" i="1"/>
  <c r="I35" i="1" s="1"/>
  <c r="H37" i="1"/>
  <c r="G39" i="1"/>
  <c r="H39" i="1"/>
  <c r="H41" i="1"/>
  <c r="G38" i="1"/>
  <c r="H38" i="1"/>
  <c r="G50" i="1"/>
  <c r="H50" i="1"/>
  <c r="G49" i="1"/>
  <c r="H49" i="1"/>
  <c r="G43" i="1"/>
  <c r="H43" i="1"/>
  <c r="G44" i="1"/>
  <c r="H44" i="1"/>
  <c r="G47" i="1"/>
  <c r="H47" i="1"/>
  <c r="H46" i="1"/>
  <c r="I46" i="1" s="1"/>
  <c r="G45" i="1"/>
  <c r="H45" i="1"/>
  <c r="G48" i="1"/>
  <c r="H48" i="1"/>
  <c r="G51" i="1"/>
  <c r="H51" i="1"/>
  <c r="H22" i="1"/>
  <c r="G22" i="1"/>
  <c r="G21" i="1"/>
  <c r="H21" i="1"/>
  <c r="G20" i="1"/>
  <c r="H20" i="1"/>
  <c r="I20" i="1" s="1"/>
  <c r="G18" i="1"/>
  <c r="H18" i="1"/>
  <c r="G23" i="1"/>
  <c r="H23" i="1"/>
  <c r="H19" i="1"/>
  <c r="G19" i="1"/>
  <c r="H89" i="1"/>
  <c r="G89" i="1"/>
  <c r="H90" i="1"/>
  <c r="G90" i="1"/>
  <c r="H14" i="1"/>
  <c r="I14" i="1" s="1"/>
  <c r="G11" i="1"/>
  <c r="H11" i="1"/>
  <c r="G10" i="1"/>
  <c r="H10" i="1"/>
  <c r="G5" i="1"/>
  <c r="H5" i="1"/>
  <c r="I5" i="1" s="1"/>
  <c r="G8" i="1"/>
  <c r="H8" i="1"/>
  <c r="I8" i="1" s="1"/>
  <c r="G7" i="1"/>
  <c r="H7" i="1"/>
  <c r="G9" i="1"/>
  <c r="H9" i="1"/>
  <c r="H6" i="1"/>
  <c r="G6" i="1"/>
  <c r="H54" i="1"/>
  <c r="G54" i="1"/>
  <c r="G56" i="1"/>
  <c r="H56" i="1"/>
  <c r="G55" i="1"/>
  <c r="H55" i="1"/>
  <c r="I55" i="1" s="1"/>
  <c r="H53" i="1"/>
  <c r="G53" i="1"/>
  <c r="G60" i="1"/>
  <c r="H60" i="1"/>
  <c r="G62" i="1"/>
  <c r="H62" i="1"/>
  <c r="I62" i="1" s="1"/>
  <c r="G63" i="1"/>
  <c r="H63" i="1"/>
  <c r="G66" i="1"/>
  <c r="H66" i="1"/>
  <c r="G61" i="1"/>
  <c r="G67" i="1"/>
  <c r="H67" i="1"/>
  <c r="G64" i="1"/>
  <c r="H64" i="1"/>
  <c r="I64" i="1" s="1"/>
  <c r="H61" i="1"/>
  <c r="G88" i="1"/>
  <c r="G68" i="1"/>
  <c r="G69" i="1"/>
  <c r="G52" i="1"/>
  <c r="G59" i="1"/>
  <c r="G65" i="1"/>
  <c r="G4" i="1"/>
  <c r="G84" i="1"/>
  <c r="G85" i="1"/>
  <c r="G86" i="1"/>
  <c r="G16" i="1"/>
  <c r="G17" i="1"/>
  <c r="G15" i="1"/>
  <c r="G75" i="1"/>
  <c r="G78" i="1"/>
  <c r="G77" i="1"/>
  <c r="G74" i="1"/>
  <c r="G76" i="1"/>
  <c r="G79" i="1"/>
  <c r="G80" i="1"/>
  <c r="G81" i="1"/>
  <c r="G82" i="1"/>
  <c r="G83" i="1"/>
  <c r="G87" i="1"/>
  <c r="H87" i="1"/>
  <c r="H84" i="1"/>
  <c r="H85" i="1"/>
  <c r="H86" i="1"/>
  <c r="H88" i="1"/>
  <c r="H16" i="1"/>
  <c r="H17" i="1"/>
  <c r="H15" i="1"/>
  <c r="H75" i="1"/>
  <c r="H78" i="1"/>
  <c r="H77" i="1"/>
  <c r="H74" i="1"/>
  <c r="H76" i="1"/>
  <c r="H79" i="1"/>
  <c r="H80" i="1"/>
  <c r="H81" i="1"/>
  <c r="H82" i="1"/>
  <c r="H83" i="1"/>
  <c r="H3" i="1"/>
  <c r="I73" i="1" l="1"/>
  <c r="I10" i="1"/>
  <c r="I23" i="1"/>
  <c r="I41" i="1"/>
  <c r="I33" i="1"/>
  <c r="I71" i="1"/>
  <c r="I25" i="1"/>
  <c r="I48" i="1"/>
  <c r="I40" i="1"/>
  <c r="I47" i="1"/>
  <c r="I18" i="1"/>
  <c r="I32" i="1"/>
  <c r="I51" i="1"/>
  <c r="I37" i="1"/>
  <c r="I45" i="1"/>
  <c r="I67" i="1"/>
  <c r="I22" i="1"/>
  <c r="I34" i="1"/>
  <c r="I21" i="1"/>
  <c r="I54" i="1"/>
  <c r="I89" i="1"/>
  <c r="I9" i="1"/>
  <c r="I56" i="1"/>
  <c r="I7" i="1"/>
  <c r="I11" i="1"/>
  <c r="I70" i="1"/>
  <c r="I19" i="1"/>
  <c r="I49" i="1"/>
  <c r="I72" i="1"/>
  <c r="I66" i="1"/>
  <c r="I43" i="1"/>
  <c r="I30" i="1"/>
  <c r="I50" i="1"/>
  <c r="I42" i="1"/>
  <c r="I39" i="1"/>
  <c r="I29" i="1"/>
  <c r="I36" i="1"/>
  <c r="I28" i="1"/>
  <c r="I44" i="1"/>
  <c r="I24" i="1"/>
  <c r="I27" i="1"/>
  <c r="I38" i="1"/>
  <c r="I31" i="1"/>
  <c r="I63" i="1"/>
  <c r="I60" i="1"/>
  <c r="I53" i="1"/>
  <c r="I6" i="1"/>
  <c r="I83" i="1"/>
  <c r="I61" i="1"/>
  <c r="I82" i="1"/>
  <c r="I15" i="1"/>
  <c r="I17" i="1"/>
  <c r="I76" i="1"/>
  <c r="I81" i="1"/>
  <c r="I77" i="1"/>
  <c r="I87" i="1"/>
  <c r="I84" i="1"/>
  <c r="I78" i="1"/>
  <c r="I85" i="1"/>
  <c r="I79" i="1"/>
  <c r="I86" i="1"/>
  <c r="I74" i="1"/>
  <c r="I90" i="1"/>
  <c r="I75" i="1"/>
  <c r="I80" i="1"/>
  <c r="I16" i="1"/>
  <c r="I88" i="1"/>
  <c r="H68" i="1"/>
  <c r="H52" i="1"/>
  <c r="H59" i="1"/>
  <c r="H65" i="1"/>
  <c r="H4" i="1"/>
  <c r="H69" i="1"/>
  <c r="I68" i="1" l="1"/>
  <c r="I65" i="1"/>
  <c r="I4" i="1"/>
  <c r="I3" i="1"/>
  <c r="I69" i="1"/>
  <c r="I52" i="1"/>
  <c r="I59" i="1"/>
</calcChain>
</file>

<file path=xl/sharedStrings.xml><?xml version="1.0" encoding="utf-8"?>
<sst xmlns="http://schemas.openxmlformats.org/spreadsheetml/2006/main" count="349" uniqueCount="96">
  <si>
    <t>sample_num</t>
  </si>
  <si>
    <t>row_num</t>
  </si>
  <si>
    <t>post_num</t>
  </si>
  <si>
    <t>location</t>
  </si>
  <si>
    <t>failure_mode</t>
  </si>
  <si>
    <t>Average</t>
  </si>
  <si>
    <t>StDev</t>
  </si>
  <si>
    <t>ratio</t>
  </si>
  <si>
    <t>diameter_1</t>
  </si>
  <si>
    <t>diameter_2</t>
  </si>
  <si>
    <t>diameter_3</t>
  </si>
  <si>
    <t>diameter_4</t>
  </si>
  <si>
    <t>diameter_5</t>
  </si>
  <si>
    <t>diameter_6</t>
  </si>
  <si>
    <t>diameter_7</t>
  </si>
  <si>
    <t>diameter_8</t>
  </si>
  <si>
    <t>diameter_9</t>
  </si>
  <si>
    <t>diameter_10</t>
  </si>
  <si>
    <t>diameter_11</t>
  </si>
  <si>
    <t>diameter_12</t>
  </si>
  <si>
    <t>diameter_13</t>
  </si>
  <si>
    <t>diameter_14</t>
  </si>
  <si>
    <t>diameter_15</t>
  </si>
  <si>
    <t>diameter_16</t>
  </si>
  <si>
    <t>diameter_17</t>
  </si>
  <si>
    <t>diameter_18</t>
  </si>
  <si>
    <t>diameter_19</t>
  </si>
  <si>
    <t>diameter_20</t>
  </si>
  <si>
    <t>diameter_21</t>
  </si>
  <si>
    <t>diameter_22</t>
  </si>
  <si>
    <t>diameter_23</t>
  </si>
  <si>
    <t>diameter_24</t>
  </si>
  <si>
    <t>diameter_25</t>
  </si>
  <si>
    <t>diameter_26</t>
  </si>
  <si>
    <t>diameter_27</t>
  </si>
  <si>
    <t>diameter_28</t>
  </si>
  <si>
    <t>diameter_29</t>
  </si>
  <si>
    <t>diameter_30</t>
  </si>
  <si>
    <t>diameter_31</t>
  </si>
  <si>
    <t>diameter_32</t>
  </si>
  <si>
    <t>diameter_33</t>
  </si>
  <si>
    <t>diameter_34</t>
  </si>
  <si>
    <t>diameter_35</t>
  </si>
  <si>
    <t>diameter_36</t>
  </si>
  <si>
    <t>diameter_37</t>
  </si>
  <si>
    <t>diameter_38</t>
  </si>
  <si>
    <t>diameter_39</t>
  </si>
  <si>
    <t>diameter_40</t>
  </si>
  <si>
    <t>diameter_41</t>
  </si>
  <si>
    <t>diameter_42</t>
  </si>
  <si>
    <t>diameter_43</t>
  </si>
  <si>
    <t>diameter_44</t>
  </si>
  <si>
    <t>diameter_45</t>
  </si>
  <si>
    <t>diameter_46</t>
  </si>
  <si>
    <t>diameter_47</t>
  </si>
  <si>
    <t>diameter_48</t>
  </si>
  <si>
    <t>diameter_49</t>
  </si>
  <si>
    <t>diameter_50</t>
  </si>
  <si>
    <t>Units</t>
  </si>
  <si>
    <t>int</t>
  </si>
  <si>
    <t>String</t>
  </si>
  <si>
    <t>float</t>
  </si>
  <si>
    <t>nm</t>
  </si>
  <si>
    <t>187-I</t>
  </si>
  <si>
    <t>bottom</t>
  </si>
  <si>
    <t>none</t>
  </si>
  <si>
    <t>no apparent mode</t>
  </si>
  <si>
    <t>stump</t>
  </si>
  <si>
    <t>188-I</t>
  </si>
  <si>
    <t>189-U</t>
  </si>
  <si>
    <t>190-I</t>
  </si>
  <si>
    <t>bottom_residue</t>
  </si>
  <si>
    <t>floor_layer</t>
  </si>
  <si>
    <t>194-U</t>
  </si>
  <si>
    <t>carpet</t>
  </si>
  <si>
    <t>195-I</t>
  </si>
  <si>
    <t>-</t>
  </si>
  <si>
    <t>198-U</t>
  </si>
  <si>
    <t>tear and buckle</t>
  </si>
  <si>
    <t>199-I</t>
  </si>
  <si>
    <t>200-U</t>
  </si>
  <si>
    <t>201-I</t>
  </si>
  <si>
    <t>tear, split, and buckle</t>
  </si>
  <si>
    <t>202-I</t>
  </si>
  <si>
    <t>12..40</t>
  </si>
  <si>
    <t>203-I</t>
  </si>
  <si>
    <t>tear</t>
  </si>
  <si>
    <t>bottom carpet</t>
  </si>
  <si>
    <t>tear: big</t>
  </si>
  <si>
    <t>tear: slight</t>
  </si>
  <si>
    <t>tear: slight and buckle</t>
  </si>
  <si>
    <t>carpet: short</t>
  </si>
  <si>
    <t>Infiltration Time</t>
  </si>
  <si>
    <t>Uninfiltrated</t>
  </si>
  <si>
    <t>30 Second</t>
  </si>
  <si>
    <t xml:space="preserve">15 Second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</si>
</sst>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/>
    <xf numFmtId="0" fontId="2" fillId="0" borderId="1" xfId="0" applyFont="1" applyBorder="1"/>
    <xf numFmtId="0" fontId="2" fillId="0" borderId="0" xfId="0" applyFont="1" applyBorder="1"/>
    <xf numFmtId="0" fontId="0" fillId="2" borderId="0" xfId="0" applyFill="1"/>
    <xf numFmtId="0" fontId="0" fillId="3" borderId="0" xfId="0" applyFill="1"/>
    <xf numFmtId="0" fontId="0" fillId="3" borderId="0" xfId="0" applyFont="1" applyFill="1" applyBorder="1"/>
    <xf numFmtId="0" fontId="2" fillId="3" borderId="0" xfId="0" applyFont="1" applyFill="1" applyBorder="1"/>
    <xf numFmtId="0" fontId="0" fillId="0" borderId="0" xfId="0" applyFill="1"/>
    <xf numFmtId="0" fontId="0" fillId="3" borderId="0" xfId="0" applyFill="1" applyAlignment="1">
      <alignment horizontal="right"/>
    </xf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3BFDD-59D1-4B27-9075-EE1358A63C93}">
  <dimension ref="A1:BG93"/>
  <sheetViews>
    <sheetView tabSelected="1" workbookViewId="0">
      <pane xSplit="3" ySplit="2" topLeftCell="D45" activePane="bottomRight" state="frozen"/>
      <selection pane="topRight" activeCell="D1" sqref="D1"/>
      <selection pane="bottomLeft" activeCell="A3" sqref="A3"/>
      <selection pane="bottomRight" activeCell="F97" sqref="F97"/>
    </sheetView>
  </sheetViews>
  <sheetFormatPr defaultRowHeight="15" x14ac:dyDescent="0.25"/>
  <cols>
    <col min="1" max="1" width="12.42578125" bestFit="1" customWidth="1"/>
    <col min="2" max="2" width="9.42578125" bestFit="1" customWidth="1"/>
    <col min="3" max="3" width="9.85546875" bestFit="1" customWidth="1"/>
    <col min="4" max="4" width="12.5703125" bestFit="1" customWidth="1"/>
    <col min="5" max="5" width="12.5703125" customWidth="1"/>
    <col min="6" max="6" width="22.42578125" customWidth="1"/>
    <col min="10" max="18" width="11.140625" bestFit="1" customWidth="1"/>
    <col min="19" max="29" width="12.140625" bestFit="1" customWidth="1"/>
    <col min="30" max="39" width="12.140625" customWidth="1"/>
    <col min="40" max="58" width="12.28515625" bestFit="1" customWidth="1"/>
  </cols>
  <sheetData>
    <row r="1" spans="1:59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92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</row>
    <row r="2" spans="1:59" s="2" customFormat="1" ht="15.75" thickBot="1" x14ac:dyDescent="0.3">
      <c r="A2" s="2" t="s">
        <v>58</v>
      </c>
      <c r="B2" s="2" t="s">
        <v>59</v>
      </c>
      <c r="C2" s="2" t="s">
        <v>59</v>
      </c>
      <c r="D2" s="2" t="s">
        <v>60</v>
      </c>
      <c r="F2" s="2" t="s">
        <v>60</v>
      </c>
      <c r="G2" s="2" t="s">
        <v>61</v>
      </c>
      <c r="H2" s="2" t="s">
        <v>61</v>
      </c>
      <c r="I2" s="2" t="s">
        <v>61</v>
      </c>
      <c r="J2" s="2" t="s">
        <v>62</v>
      </c>
      <c r="K2" s="2" t="s">
        <v>62</v>
      </c>
      <c r="L2" s="2" t="s">
        <v>62</v>
      </c>
      <c r="M2" s="2" t="s">
        <v>62</v>
      </c>
      <c r="N2" s="2" t="s">
        <v>62</v>
      </c>
      <c r="O2" s="2" t="s">
        <v>62</v>
      </c>
      <c r="P2" s="2" t="s">
        <v>62</v>
      </c>
      <c r="Q2" s="2" t="s">
        <v>62</v>
      </c>
      <c r="R2" s="2" t="s">
        <v>62</v>
      </c>
      <c r="S2" s="2" t="s">
        <v>62</v>
      </c>
      <c r="T2" s="2" t="s">
        <v>62</v>
      </c>
      <c r="U2" s="2" t="s">
        <v>62</v>
      </c>
      <c r="V2" s="2" t="s">
        <v>62</v>
      </c>
      <c r="W2" s="2" t="s">
        <v>62</v>
      </c>
      <c r="X2" s="2" t="s">
        <v>62</v>
      </c>
      <c r="Y2" s="2" t="s">
        <v>62</v>
      </c>
      <c r="Z2" s="2" t="s">
        <v>62</v>
      </c>
      <c r="AA2" s="2" t="s">
        <v>62</v>
      </c>
      <c r="AB2" s="2" t="s">
        <v>62</v>
      </c>
      <c r="AC2" s="2" t="s">
        <v>62</v>
      </c>
    </row>
    <row r="3" spans="1:59" s="3" customFormat="1" ht="15.75" thickTop="1" x14ac:dyDescent="0.25">
      <c r="A3" s="5" t="s">
        <v>69</v>
      </c>
      <c r="B3" s="5">
        <v>15</v>
      </c>
      <c r="C3" s="5">
        <v>9</v>
      </c>
      <c r="D3" s="5" t="s">
        <v>64</v>
      </c>
      <c r="E3" s="5">
        <v>0</v>
      </c>
      <c r="F3" s="5" t="s">
        <v>65</v>
      </c>
      <c r="G3" s="5">
        <f>AVERAGE(J3:AM3)</f>
        <v>11.007937500000001</v>
      </c>
      <c r="H3" s="5">
        <f>_xlfn.STDEV.S(J3:AC3)</f>
        <v>1.6061714092316923</v>
      </c>
      <c r="I3" s="5">
        <f>H3/G3</f>
        <v>0.14591029511492887</v>
      </c>
      <c r="J3" s="5">
        <v>10.24</v>
      </c>
      <c r="K3" s="5">
        <v>9.1880000000000006</v>
      </c>
      <c r="L3" s="5">
        <v>10.38</v>
      </c>
      <c r="M3" s="5">
        <v>11.27</v>
      </c>
      <c r="N3" s="5">
        <v>11.98</v>
      </c>
      <c r="O3" s="5">
        <v>12.99</v>
      </c>
      <c r="P3" s="5">
        <v>11.07</v>
      </c>
      <c r="Q3" s="5">
        <v>12.51</v>
      </c>
      <c r="R3" s="5">
        <v>9.423</v>
      </c>
      <c r="S3" s="5">
        <v>13.49</v>
      </c>
      <c r="T3" s="5">
        <v>10.63</v>
      </c>
      <c r="U3" s="5">
        <v>11.43</v>
      </c>
      <c r="V3" s="5">
        <v>13.83</v>
      </c>
      <c r="W3" s="5">
        <v>9.4380000000000006</v>
      </c>
      <c r="X3" s="5">
        <v>8.5310000000000006</v>
      </c>
      <c r="Y3" s="5">
        <v>9.7270000000000003</v>
      </c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</row>
    <row r="4" spans="1:59" s="5" customFormat="1" x14ac:dyDescent="0.25">
      <c r="A4" s="5" t="s">
        <v>69</v>
      </c>
      <c r="B4" s="5">
        <v>12</v>
      </c>
      <c r="C4" s="5">
        <v>4</v>
      </c>
      <c r="D4" s="5" t="s">
        <v>64</v>
      </c>
      <c r="E4" s="5">
        <v>0</v>
      </c>
      <c r="F4" s="5" t="s">
        <v>65</v>
      </c>
      <c r="G4" s="5">
        <f>AVERAGE(J4:AM4)</f>
        <v>11.603187500000001</v>
      </c>
      <c r="H4" s="5">
        <f>_xlfn.STDEV.S(J4:AC4)</f>
        <v>1.6650029516990681</v>
      </c>
      <c r="I4" s="5">
        <f>H4/G4</f>
        <v>0.14349530693174337</v>
      </c>
      <c r="J4" s="5">
        <v>14.04</v>
      </c>
      <c r="K4" s="5">
        <v>9.2170000000000005</v>
      </c>
      <c r="L4" s="5">
        <v>14.19</v>
      </c>
      <c r="M4" s="5">
        <v>10.86</v>
      </c>
      <c r="N4" s="5">
        <v>8.7140000000000004</v>
      </c>
      <c r="O4" s="5">
        <v>11.34</v>
      </c>
      <c r="P4" s="5">
        <v>13.65</v>
      </c>
      <c r="Q4" s="5">
        <v>11</v>
      </c>
      <c r="R4" s="5">
        <v>14.12</v>
      </c>
      <c r="S4" s="5">
        <v>11.11</v>
      </c>
      <c r="T4" s="5">
        <v>12.12</v>
      </c>
      <c r="U4" s="5">
        <v>11.07</v>
      </c>
      <c r="V4" s="5">
        <v>11.58</v>
      </c>
      <c r="W4" s="5">
        <v>11.62</v>
      </c>
      <c r="X4" s="5">
        <v>10.84</v>
      </c>
      <c r="Y4" s="5">
        <v>10.18</v>
      </c>
    </row>
    <row r="5" spans="1:59" x14ac:dyDescent="0.25">
      <c r="A5" s="5" t="s">
        <v>73</v>
      </c>
      <c r="B5" s="5">
        <v>1</v>
      </c>
      <c r="C5" s="5">
        <v>16</v>
      </c>
      <c r="D5" s="5" t="s">
        <v>64</v>
      </c>
      <c r="E5" s="5">
        <v>0</v>
      </c>
      <c r="F5" s="5" t="s">
        <v>74</v>
      </c>
      <c r="G5" s="5">
        <f>AVERAGE(J5:AY5)</f>
        <v>6.7100357142857145</v>
      </c>
      <c r="H5" s="5">
        <f>_xlfn.STDEV.S(J5:AY5)</f>
        <v>1.0793307762697979</v>
      </c>
      <c r="I5" s="5">
        <f>H5/G5</f>
        <v>0.16085320886920093</v>
      </c>
      <c r="J5" s="5">
        <v>4.8639999999999999</v>
      </c>
      <c r="K5" s="5">
        <v>7.0149999999999997</v>
      </c>
      <c r="L5" s="5">
        <v>5.423</v>
      </c>
      <c r="M5" s="5">
        <v>6.68</v>
      </c>
      <c r="N5" s="5">
        <v>6.1529999999999996</v>
      </c>
      <c r="O5" s="5">
        <v>5.7229999999999999</v>
      </c>
      <c r="P5" s="5">
        <v>6.6139999999999999</v>
      </c>
      <c r="Q5" s="5">
        <v>5.7930000000000001</v>
      </c>
      <c r="R5" s="5">
        <v>6.7670000000000003</v>
      </c>
      <c r="S5" s="5">
        <v>5.7930000000000001</v>
      </c>
      <c r="T5" s="5">
        <v>5.4569999999999999</v>
      </c>
      <c r="U5" s="5">
        <v>7.617</v>
      </c>
      <c r="V5" s="5">
        <v>5.4029999999999996</v>
      </c>
      <c r="W5" s="5">
        <v>6.0629999999999997</v>
      </c>
      <c r="X5" s="5">
        <v>6.91</v>
      </c>
      <c r="Y5" s="5">
        <v>5.9909999999999997</v>
      </c>
      <c r="Z5" s="5">
        <v>6.2290000000000001</v>
      </c>
      <c r="AA5" s="5">
        <v>7.1230000000000002</v>
      </c>
      <c r="AB5" s="5">
        <v>7.88</v>
      </c>
      <c r="AC5" s="5">
        <v>7.88</v>
      </c>
      <c r="AD5" s="5">
        <v>7.29</v>
      </c>
      <c r="AE5" s="5">
        <v>9.0169999999999995</v>
      </c>
      <c r="AF5" s="5">
        <v>7.843</v>
      </c>
      <c r="AG5" s="5">
        <v>6.4809999999999999</v>
      </c>
      <c r="AH5" s="5">
        <v>9.4589999999999996</v>
      </c>
      <c r="AI5" s="5">
        <v>6.7510000000000003</v>
      </c>
      <c r="AJ5" s="5">
        <v>6.3220000000000001</v>
      </c>
      <c r="AK5" s="5">
        <v>7.34</v>
      </c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</row>
    <row r="6" spans="1:59" s="5" customFormat="1" x14ac:dyDescent="0.25">
      <c r="A6" s="5" t="s">
        <v>73</v>
      </c>
      <c r="B6" s="5">
        <v>1</v>
      </c>
      <c r="C6" s="5">
        <v>5</v>
      </c>
      <c r="D6" s="5" t="s">
        <v>64</v>
      </c>
      <c r="E6" s="5">
        <v>0</v>
      </c>
      <c r="F6" s="5" t="s">
        <v>74</v>
      </c>
      <c r="G6" s="5">
        <f>AVERAGE(J6:AY6)</f>
        <v>6.5238260869565217</v>
      </c>
      <c r="H6" s="5">
        <f>_xlfn.STDEV.S(J6:AY6)</f>
        <v>0.79375635442976455</v>
      </c>
      <c r="I6" s="5">
        <f>H6/G6</f>
        <v>0.12167037315981942</v>
      </c>
      <c r="J6" s="5">
        <v>6.367</v>
      </c>
      <c r="K6" s="5">
        <v>6.2290000000000001</v>
      </c>
      <c r="L6" s="5">
        <v>6.7450000000000001</v>
      </c>
      <c r="M6" s="5">
        <v>5.1189999999999998</v>
      </c>
      <c r="N6" s="5">
        <v>6.3959999999999999</v>
      </c>
      <c r="O6" s="5">
        <v>7.0819999999999999</v>
      </c>
      <c r="P6" s="5">
        <v>7.0350000000000001</v>
      </c>
      <c r="Q6" s="5">
        <v>7.7869999999999999</v>
      </c>
      <c r="R6" s="5">
        <v>7.782</v>
      </c>
      <c r="S6" s="5">
        <v>6.915</v>
      </c>
      <c r="T6" s="5">
        <v>7.3639999999999999</v>
      </c>
      <c r="U6" s="5">
        <v>6.9359999999999999</v>
      </c>
      <c r="V6" s="5">
        <v>5.5620000000000003</v>
      </c>
      <c r="W6" s="5">
        <v>6.5309999999999997</v>
      </c>
      <c r="X6" s="5">
        <v>6.3159999999999998</v>
      </c>
      <c r="Y6" s="5">
        <v>7.3390000000000004</v>
      </c>
      <c r="Z6" s="5">
        <v>5.4290000000000003</v>
      </c>
      <c r="AA6" s="5">
        <v>5.4630000000000001</v>
      </c>
      <c r="AB6" s="5">
        <v>5.7229999999999999</v>
      </c>
      <c r="AC6" s="5">
        <v>5.2380000000000004</v>
      </c>
      <c r="AD6" s="5">
        <v>6.4859999999999998</v>
      </c>
      <c r="AE6" s="5">
        <v>7.1689999999999996</v>
      </c>
      <c r="AF6" s="5">
        <v>7.0350000000000001</v>
      </c>
    </row>
    <row r="7" spans="1:59" s="5" customFormat="1" x14ac:dyDescent="0.25">
      <c r="A7" s="5" t="s">
        <v>73</v>
      </c>
      <c r="B7" s="5">
        <v>1</v>
      </c>
      <c r="C7" s="5">
        <v>2</v>
      </c>
      <c r="D7" s="5" t="s">
        <v>64</v>
      </c>
      <c r="E7" s="5">
        <v>0</v>
      </c>
      <c r="F7" s="5" t="s">
        <v>74</v>
      </c>
      <c r="G7" s="5">
        <f>AVERAGE(J7:AY7)</f>
        <v>7.4455294117647055</v>
      </c>
      <c r="H7" s="5">
        <f>_xlfn.STDEV.S(J7:AY7)</f>
        <v>1.0189533918221594</v>
      </c>
      <c r="I7" s="5">
        <f>H7/G7</f>
        <v>0.13685439079887426</v>
      </c>
      <c r="J7" s="5">
        <v>6.6740000000000004</v>
      </c>
      <c r="K7" s="5">
        <v>7.3289999999999997</v>
      </c>
      <c r="L7" s="5">
        <v>6.2919999999999998</v>
      </c>
      <c r="M7" s="5">
        <v>7.0609999999999999</v>
      </c>
      <c r="N7" s="5">
        <v>8.0980000000000008</v>
      </c>
      <c r="O7" s="5">
        <v>6.7930000000000001</v>
      </c>
      <c r="P7" s="5">
        <v>7.63</v>
      </c>
      <c r="Q7" s="5">
        <v>5.8239999999999998</v>
      </c>
      <c r="R7" s="5">
        <v>6.7439999999999998</v>
      </c>
      <c r="S7" s="5">
        <v>7.5730000000000004</v>
      </c>
      <c r="T7" s="5">
        <v>7.7160000000000002</v>
      </c>
      <c r="U7" s="5">
        <v>9.7750000000000004</v>
      </c>
      <c r="V7" s="5">
        <v>7.9889999999999999</v>
      </c>
      <c r="W7" s="5">
        <v>8.4499999999999993</v>
      </c>
      <c r="X7" s="5">
        <v>8.9190000000000005</v>
      </c>
      <c r="Y7" s="5">
        <v>7.4960000000000004</v>
      </c>
      <c r="Z7" s="5">
        <v>6.2110000000000003</v>
      </c>
    </row>
    <row r="8" spans="1:59" s="5" customFormat="1" x14ac:dyDescent="0.25">
      <c r="A8" s="5" t="s">
        <v>73</v>
      </c>
      <c r="B8" s="5">
        <v>1</v>
      </c>
      <c r="C8" s="5">
        <v>1</v>
      </c>
      <c r="D8" s="5" t="s">
        <v>64</v>
      </c>
      <c r="E8" s="5">
        <v>0</v>
      </c>
      <c r="F8" s="5" t="s">
        <v>74</v>
      </c>
      <c r="G8" s="5">
        <f>AVERAGE(J8:AY8)</f>
        <v>6.3479444444444439</v>
      </c>
      <c r="H8" s="5">
        <f>_xlfn.STDEV.S(J8:AY8)</f>
        <v>0.67337608338372623</v>
      </c>
      <c r="I8" s="5">
        <f>H8/G8</f>
        <v>0.10607781609888654</v>
      </c>
      <c r="J8" s="5">
        <v>7.3639999999999999</v>
      </c>
      <c r="K8" s="5">
        <v>6.2110000000000003</v>
      </c>
      <c r="L8" s="5">
        <v>6.1580000000000004</v>
      </c>
      <c r="M8" s="5">
        <v>6.0330000000000004</v>
      </c>
      <c r="N8" s="5">
        <v>7.4080000000000004</v>
      </c>
      <c r="O8" s="5">
        <v>6.7450000000000001</v>
      </c>
      <c r="P8" s="5">
        <v>6.258</v>
      </c>
      <c r="Q8" s="5">
        <v>5.774</v>
      </c>
      <c r="R8" s="5">
        <v>7.1280000000000001</v>
      </c>
      <c r="S8" s="5">
        <v>6.57</v>
      </c>
      <c r="T8" s="5">
        <v>6.7450000000000001</v>
      </c>
      <c r="U8" s="5">
        <v>6.2750000000000004</v>
      </c>
      <c r="V8" s="5">
        <v>4.7190000000000003</v>
      </c>
      <c r="W8" s="5">
        <v>6.4749999999999996</v>
      </c>
      <c r="X8" s="5">
        <v>5.3</v>
      </c>
      <c r="Y8" s="5">
        <v>6.52</v>
      </c>
      <c r="Z8" s="5">
        <v>5.9169999999999998</v>
      </c>
      <c r="AA8" s="5">
        <v>6.6630000000000003</v>
      </c>
    </row>
    <row r="9" spans="1:59" s="5" customFormat="1" x14ac:dyDescent="0.25">
      <c r="A9" s="5" t="s">
        <v>73</v>
      </c>
      <c r="B9" s="5">
        <v>1</v>
      </c>
      <c r="C9" s="5">
        <v>3</v>
      </c>
      <c r="D9" s="5" t="s">
        <v>64</v>
      </c>
      <c r="E9" s="5">
        <v>0</v>
      </c>
      <c r="F9" s="5" t="s">
        <v>74</v>
      </c>
      <c r="G9" s="5">
        <f>AVERAGE(J9:AY9)</f>
        <v>8.7665199999999999</v>
      </c>
      <c r="H9" s="5">
        <f>_xlfn.STDEV.S(J9:AY9)</f>
        <v>0.83055524199176534</v>
      </c>
      <c r="I9" s="5">
        <f>H9/G9</f>
        <v>9.47417267047546E-2</v>
      </c>
      <c r="J9" s="5">
        <v>8.968</v>
      </c>
      <c r="K9" s="5">
        <v>8.1920000000000002</v>
      </c>
      <c r="L9" s="5">
        <v>9.4770000000000003</v>
      </c>
      <c r="M9" s="5">
        <v>7.7679999999999998</v>
      </c>
      <c r="N9" s="5">
        <v>8.3810000000000002</v>
      </c>
      <c r="O9" s="5">
        <v>8.4719999999999995</v>
      </c>
      <c r="P9" s="5">
        <v>9.7460000000000004</v>
      </c>
      <c r="Q9" s="5">
        <v>9.7759999999999998</v>
      </c>
      <c r="R9" s="5">
        <v>8.968</v>
      </c>
      <c r="S9" s="5">
        <v>8.9359999999999999</v>
      </c>
      <c r="T9" s="5">
        <v>9.9969999999999999</v>
      </c>
      <c r="U9" s="5">
        <v>9.5690000000000008</v>
      </c>
      <c r="V9" s="5">
        <v>7.6360000000000001</v>
      </c>
      <c r="W9" s="5">
        <v>8.6709999999999994</v>
      </c>
      <c r="X9" s="5">
        <v>7.8239999999999998</v>
      </c>
      <c r="Y9" s="5">
        <v>7.0970000000000004</v>
      </c>
      <c r="Z9" s="5">
        <v>9.2279999999999998</v>
      </c>
      <c r="AA9" s="5">
        <v>9.9969999999999999</v>
      </c>
      <c r="AB9" s="5">
        <v>8.92</v>
      </c>
      <c r="AC9" s="5">
        <v>9.7129999999999992</v>
      </c>
      <c r="AD9" s="5">
        <v>7.6020000000000003</v>
      </c>
      <c r="AE9" s="5">
        <v>7.6689999999999996</v>
      </c>
      <c r="AF9" s="5">
        <v>9.0169999999999995</v>
      </c>
      <c r="AG9" s="5">
        <v>8.8379999999999992</v>
      </c>
      <c r="AH9" s="5">
        <v>8.7010000000000005</v>
      </c>
    </row>
    <row r="10" spans="1:59" s="5" customFormat="1" x14ac:dyDescent="0.25">
      <c r="A10" s="5" t="s">
        <v>73</v>
      </c>
      <c r="B10" s="5">
        <v>1</v>
      </c>
      <c r="C10" s="5">
        <v>15</v>
      </c>
      <c r="D10" s="5" t="s">
        <v>64</v>
      </c>
      <c r="E10" s="5">
        <v>0</v>
      </c>
      <c r="F10" s="5" t="s">
        <v>74</v>
      </c>
      <c r="G10" s="5">
        <f>AVERAGE(J10:AY10)</f>
        <v>9.6643500000000024</v>
      </c>
      <c r="H10" s="5">
        <f>_xlfn.STDEV.S(J10:AY10)</f>
        <v>1.454522937706991</v>
      </c>
      <c r="I10" s="5">
        <f>H10/G10</f>
        <v>0.15050395915990114</v>
      </c>
      <c r="J10" s="5">
        <v>10.41</v>
      </c>
      <c r="K10" s="5">
        <v>9.8059999999999992</v>
      </c>
      <c r="L10" s="5">
        <v>8.6370000000000005</v>
      </c>
      <c r="M10" s="5">
        <v>10.74</v>
      </c>
      <c r="N10" s="5">
        <v>9.35</v>
      </c>
      <c r="O10" s="5">
        <v>11.38</v>
      </c>
      <c r="P10" s="5">
        <v>7.8659999999999997</v>
      </c>
      <c r="Q10" s="5">
        <v>10.17</v>
      </c>
      <c r="R10" s="5">
        <v>10.69</v>
      </c>
      <c r="S10" s="5">
        <v>10.55</v>
      </c>
      <c r="T10" s="5">
        <v>10.1</v>
      </c>
      <c r="U10" s="5">
        <v>6.5309999999999997</v>
      </c>
      <c r="V10" s="5">
        <v>6.0330000000000004</v>
      </c>
      <c r="W10" s="5">
        <v>9.1010000000000009</v>
      </c>
      <c r="X10" s="5">
        <v>10.65</v>
      </c>
      <c r="Y10" s="5">
        <v>10.18</v>
      </c>
      <c r="Z10" s="5">
        <v>9.58</v>
      </c>
      <c r="AA10" s="5">
        <v>11.14</v>
      </c>
      <c r="AB10" s="5">
        <v>11.07</v>
      </c>
      <c r="AC10" s="5">
        <v>9.3030000000000008</v>
      </c>
    </row>
    <row r="11" spans="1:59" s="5" customFormat="1" x14ac:dyDescent="0.25">
      <c r="A11" s="4" t="s">
        <v>73</v>
      </c>
      <c r="B11" s="4">
        <v>2</v>
      </c>
      <c r="C11" s="4">
        <v>16</v>
      </c>
      <c r="D11" t="s">
        <v>64</v>
      </c>
      <c r="E11" s="5">
        <v>0</v>
      </c>
      <c r="F11" t="s">
        <v>65</v>
      </c>
      <c r="G11" s="8">
        <f>AVERAGE(J11:AY11)</f>
        <v>12.200199999999999</v>
      </c>
      <c r="H11" s="8">
        <f>_xlfn.STDEV.S(J11:AY11)</f>
        <v>1.5517066272794224</v>
      </c>
      <c r="I11" s="8">
        <f>H11/G11</f>
        <v>0.12718698277728419</v>
      </c>
      <c r="J11">
        <v>13.5</v>
      </c>
      <c r="K11">
        <v>10.97</v>
      </c>
      <c r="L11">
        <v>12.07</v>
      </c>
      <c r="M11">
        <v>12.56</v>
      </c>
      <c r="N11">
        <v>7.6529999999999996</v>
      </c>
      <c r="O11">
        <v>12.7</v>
      </c>
      <c r="P11">
        <v>11.21</v>
      </c>
      <c r="Q11">
        <v>12.89</v>
      </c>
      <c r="R11">
        <v>12.56</v>
      </c>
      <c r="S11">
        <v>13.62</v>
      </c>
      <c r="T11">
        <v>11.33</v>
      </c>
      <c r="U11">
        <v>13.19</v>
      </c>
      <c r="V11">
        <v>12.48</v>
      </c>
      <c r="W11">
        <v>12.07</v>
      </c>
      <c r="X11">
        <v>14.2</v>
      </c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</row>
    <row r="12" spans="1:59" s="5" customFormat="1" x14ac:dyDescent="0.25">
      <c r="A12" s="4" t="s">
        <v>73</v>
      </c>
      <c r="B12" s="4">
        <v>2</v>
      </c>
      <c r="C12" s="4">
        <v>15</v>
      </c>
      <c r="D12"/>
      <c r="E12" s="5">
        <v>0</v>
      </c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</row>
    <row r="13" spans="1:59" s="5" customFormat="1" x14ac:dyDescent="0.25">
      <c r="A13" s="5" t="s">
        <v>77</v>
      </c>
      <c r="B13" s="5">
        <v>4</v>
      </c>
      <c r="C13" s="5">
        <v>5</v>
      </c>
      <c r="D13" s="5" t="s">
        <v>64</v>
      </c>
      <c r="E13" s="5">
        <v>0</v>
      </c>
      <c r="F13" s="5" t="s">
        <v>78</v>
      </c>
      <c r="G13">
        <v>9.0412322981366451</v>
      </c>
      <c r="H13" s="5">
        <v>1.5120755202526672</v>
      </c>
      <c r="I13" s="5">
        <f>H13/G13</f>
        <v>0.1672421933638735</v>
      </c>
    </row>
    <row r="14" spans="1:59" s="5" customFormat="1" x14ac:dyDescent="0.25">
      <c r="A14" s="5" t="s">
        <v>77</v>
      </c>
      <c r="B14" s="5">
        <v>5</v>
      </c>
      <c r="C14" s="5">
        <v>5</v>
      </c>
      <c r="D14" s="5" t="s">
        <v>64</v>
      </c>
      <c r="E14" s="5">
        <v>0</v>
      </c>
      <c r="F14" s="5" t="s">
        <v>78</v>
      </c>
      <c r="G14" s="5">
        <f>AVERAGE(J14:AK14)</f>
        <v>9.1937857142857116</v>
      </c>
      <c r="H14" s="5">
        <f>_xlfn.STDEV.S(J14:AM14)</f>
        <v>1.0785303909639605</v>
      </c>
      <c r="I14" s="5">
        <f>H14/G14</f>
        <v>0.11731080367558407</v>
      </c>
      <c r="J14" s="5">
        <v>8.7759999999999998</v>
      </c>
      <c r="K14" s="5">
        <v>10.74</v>
      </c>
      <c r="L14" s="5">
        <v>7.7679999999999998</v>
      </c>
      <c r="M14" s="5">
        <v>9.9860000000000007</v>
      </c>
      <c r="N14" s="5">
        <v>7.94</v>
      </c>
      <c r="O14" s="5">
        <v>9.4120000000000008</v>
      </c>
      <c r="P14" s="5">
        <v>9.9860000000000007</v>
      </c>
      <c r="Q14" s="5">
        <v>9.7279999999999998</v>
      </c>
      <c r="R14" s="5">
        <v>9.8989999999999991</v>
      </c>
      <c r="S14" s="5">
        <v>8.92</v>
      </c>
      <c r="T14" s="5">
        <v>7.6360000000000001</v>
      </c>
      <c r="U14" s="5">
        <v>11.12</v>
      </c>
      <c r="V14" s="5">
        <v>8.0220000000000002</v>
      </c>
      <c r="W14" s="5">
        <v>8.8379999999999992</v>
      </c>
      <c r="X14" s="5">
        <v>10.54</v>
      </c>
      <c r="Y14" s="5">
        <v>9.8059999999999992</v>
      </c>
      <c r="Z14" s="5">
        <v>9.9499999999999993</v>
      </c>
      <c r="AA14" s="5">
        <v>6.57</v>
      </c>
      <c r="AB14" s="5">
        <v>8.8379999999999992</v>
      </c>
      <c r="AC14" s="5">
        <v>9.2840000000000007</v>
      </c>
      <c r="AD14" s="5">
        <v>7.8659999999999997</v>
      </c>
      <c r="AE14" s="5">
        <v>9.0459999999999994</v>
      </c>
      <c r="AF14" s="5">
        <v>9.8989999999999991</v>
      </c>
      <c r="AG14" s="5">
        <v>9.1890000000000001</v>
      </c>
      <c r="AH14" s="5">
        <v>8.6210000000000004</v>
      </c>
      <c r="AI14" s="5">
        <v>9.07</v>
      </c>
      <c r="AJ14" s="5">
        <v>9.0459999999999994</v>
      </c>
      <c r="AK14" s="5">
        <v>10.93</v>
      </c>
    </row>
    <row r="15" spans="1:59" s="5" customFormat="1" x14ac:dyDescent="0.25">
      <c r="A15" s="5" t="s">
        <v>77</v>
      </c>
      <c r="B15" s="5">
        <v>5</v>
      </c>
      <c r="C15" s="5">
        <v>4</v>
      </c>
      <c r="D15" s="5" t="s">
        <v>64</v>
      </c>
      <c r="E15" s="5">
        <v>0</v>
      </c>
      <c r="F15" s="5" t="s">
        <v>78</v>
      </c>
      <c r="G15" s="5">
        <f>AVERAGE(J15:AM15)</f>
        <v>9.001100000000001</v>
      </c>
      <c r="H15" s="5">
        <f>_xlfn.STDEV.S(J15:AC15)</f>
        <v>1.5120755202526672</v>
      </c>
      <c r="I15" s="5">
        <f>H15/G15</f>
        <v>0.16798785928971649</v>
      </c>
      <c r="J15" s="5">
        <v>9.0449999999999999</v>
      </c>
      <c r="K15" s="5">
        <v>8.0850000000000009</v>
      </c>
      <c r="L15" s="5">
        <v>8.7880000000000003</v>
      </c>
      <c r="M15" s="5">
        <v>8.1120000000000001</v>
      </c>
      <c r="N15" s="5">
        <v>11.6</v>
      </c>
      <c r="O15" s="5">
        <v>8.907</v>
      </c>
      <c r="P15" s="5">
        <v>8.3810000000000002</v>
      </c>
      <c r="Q15" s="5">
        <v>6.702</v>
      </c>
      <c r="R15" s="5">
        <v>9.0050000000000008</v>
      </c>
      <c r="S15" s="5">
        <v>6.3159999999999998</v>
      </c>
      <c r="T15" s="5">
        <v>8.9689999999999994</v>
      </c>
      <c r="U15" s="5">
        <v>9.2210000000000001</v>
      </c>
      <c r="V15" s="5">
        <v>9.1289999999999996</v>
      </c>
      <c r="W15" s="5">
        <v>8.7089999999999996</v>
      </c>
      <c r="X15" s="5">
        <v>7.5250000000000004</v>
      </c>
      <c r="Y15" s="5">
        <v>12.54</v>
      </c>
      <c r="Z15" s="5">
        <v>9.6530000000000005</v>
      </c>
      <c r="AA15" s="5">
        <v>8.65</v>
      </c>
      <c r="AB15" s="5">
        <v>11.59</v>
      </c>
      <c r="AC15" s="5">
        <v>9.1289999999999996</v>
      </c>
      <c r="AD15" s="5">
        <v>8.7089999999999996</v>
      </c>
      <c r="AE15" s="5">
        <v>12.15</v>
      </c>
      <c r="AF15" s="5">
        <v>8.5190000000000001</v>
      </c>
      <c r="AG15" s="5">
        <v>7.99</v>
      </c>
      <c r="AH15" s="5">
        <v>8.7550000000000008</v>
      </c>
      <c r="AI15" s="5">
        <v>7.3639999999999999</v>
      </c>
      <c r="AJ15" s="5">
        <v>8.9809999999999999</v>
      </c>
      <c r="AK15" s="5">
        <v>10.11</v>
      </c>
      <c r="AL15" s="5">
        <v>9.0050000000000008</v>
      </c>
      <c r="AM15" s="5">
        <v>8.3940000000000001</v>
      </c>
    </row>
    <row r="16" spans="1:59" s="5" customFormat="1" x14ac:dyDescent="0.25">
      <c r="A16" s="5" t="s">
        <v>77</v>
      </c>
      <c r="B16" s="5">
        <v>5</v>
      </c>
      <c r="C16" s="5">
        <v>2</v>
      </c>
      <c r="D16" s="5" t="s">
        <v>64</v>
      </c>
      <c r="E16" s="5">
        <v>0</v>
      </c>
      <c r="F16" s="5" t="s">
        <v>78</v>
      </c>
      <c r="G16" s="5">
        <f>AVERAGE(J16:AM16)</f>
        <v>9.3239999999999998</v>
      </c>
      <c r="H16" s="5">
        <f>_xlfn.STDEV.S(J16:AC16)</f>
        <v>2.0680499993955697</v>
      </c>
      <c r="I16" s="5">
        <f>H16/G16</f>
        <v>0.22179858423375909</v>
      </c>
      <c r="J16" s="5">
        <v>9.5830000000000002</v>
      </c>
      <c r="K16" s="5">
        <v>8.1760000000000002</v>
      </c>
      <c r="L16" s="5">
        <v>10.11</v>
      </c>
      <c r="M16" s="5">
        <v>9.9700000000000006</v>
      </c>
      <c r="N16" s="5">
        <v>10.1</v>
      </c>
      <c r="O16" s="5">
        <v>7.3550000000000004</v>
      </c>
      <c r="P16" s="5">
        <v>6.4969999999999999</v>
      </c>
      <c r="Q16" s="5">
        <v>14.12</v>
      </c>
      <c r="R16" s="5">
        <v>7.2610000000000001</v>
      </c>
      <c r="S16" s="5">
        <v>9.282</v>
      </c>
      <c r="T16" s="5">
        <v>10.11</v>
      </c>
    </row>
    <row r="17" spans="1:43" s="5" customFormat="1" x14ac:dyDescent="0.25">
      <c r="A17" s="5" t="s">
        <v>77</v>
      </c>
      <c r="B17" s="5">
        <v>5</v>
      </c>
      <c r="C17" s="5">
        <v>3</v>
      </c>
      <c r="D17" s="5" t="s">
        <v>64</v>
      </c>
      <c r="E17" s="5">
        <v>0</v>
      </c>
      <c r="F17" s="5" t="s">
        <v>78</v>
      </c>
      <c r="G17" s="5">
        <f>AVERAGE(J17:AM17)</f>
        <v>8.6460434782608679</v>
      </c>
      <c r="H17" s="5">
        <f>_xlfn.STDEV.S(J17:AC17)</f>
        <v>1.0914964426009373</v>
      </c>
      <c r="I17" s="5">
        <f>H17/G17</f>
        <v>0.12624230323908681</v>
      </c>
      <c r="J17" s="5">
        <v>10.42</v>
      </c>
      <c r="K17" s="5">
        <v>7.7240000000000002</v>
      </c>
      <c r="L17" s="5">
        <v>8.3420000000000005</v>
      </c>
      <c r="M17" s="5">
        <v>8.1199999999999992</v>
      </c>
      <c r="N17" s="5">
        <v>9.1859999999999999</v>
      </c>
      <c r="O17" s="5">
        <v>10.56</v>
      </c>
      <c r="P17" s="5">
        <v>9.4559999999999995</v>
      </c>
      <c r="Q17" s="5">
        <v>6.7569999999999997</v>
      </c>
      <c r="R17" s="5">
        <v>7.6050000000000004</v>
      </c>
      <c r="S17" s="5">
        <v>9.4329999999999998</v>
      </c>
      <c r="T17" s="5">
        <v>7.8650000000000002</v>
      </c>
      <c r="U17" s="5">
        <v>6.7080000000000002</v>
      </c>
      <c r="V17" s="5">
        <v>9.0749999999999993</v>
      </c>
      <c r="W17" s="5">
        <v>9.8309999999999995</v>
      </c>
      <c r="X17" s="5">
        <v>8.8179999999999996</v>
      </c>
      <c r="Y17" s="5">
        <v>8.1430000000000007</v>
      </c>
      <c r="Z17" s="5">
        <v>8.2629999999999999</v>
      </c>
      <c r="AA17" s="5">
        <v>8.0570000000000004</v>
      </c>
      <c r="AB17" s="5">
        <v>7.2919999999999998</v>
      </c>
      <c r="AC17" s="5">
        <v>8.9489999999999998</v>
      </c>
      <c r="AD17" s="5">
        <v>8.5399999999999991</v>
      </c>
      <c r="AE17" s="5">
        <v>9.0749999999999993</v>
      </c>
      <c r="AF17" s="5">
        <v>10.64</v>
      </c>
    </row>
    <row r="18" spans="1:43" s="5" customFormat="1" x14ac:dyDescent="0.25">
      <c r="A18" s="5" t="s">
        <v>80</v>
      </c>
      <c r="B18" s="5">
        <v>4</v>
      </c>
      <c r="C18" s="5">
        <v>4</v>
      </c>
      <c r="D18" s="5" t="s">
        <v>64</v>
      </c>
      <c r="E18" s="5">
        <v>0</v>
      </c>
      <c r="F18" s="5" t="s">
        <v>91</v>
      </c>
      <c r="G18" s="5">
        <f>AVERAGE(J18:AX18)</f>
        <v>5.6130000000000013</v>
      </c>
      <c r="H18" s="5">
        <f>_xlfn.STDEV.S(J18:AY18)</f>
        <v>0.85730482067672065</v>
      </c>
      <c r="I18" s="5">
        <f>H18/G18</f>
        <v>0.1527355818059363</v>
      </c>
      <c r="J18" s="5">
        <v>5.7229999999999999</v>
      </c>
      <c r="K18" s="5">
        <v>7.1840000000000002</v>
      </c>
      <c r="L18" s="5">
        <v>5.8109999999999999</v>
      </c>
      <c r="M18" s="5">
        <v>4.6100000000000003</v>
      </c>
      <c r="N18" s="5">
        <v>4.8639999999999999</v>
      </c>
      <c r="O18" s="5">
        <v>3.851</v>
      </c>
      <c r="P18" s="5">
        <v>5.5620000000000003</v>
      </c>
      <c r="Q18" s="5">
        <v>3.8149999999999999</v>
      </c>
      <c r="R18" s="5">
        <v>5.6719999999999997</v>
      </c>
      <c r="S18" s="5">
        <v>5.5620000000000003</v>
      </c>
      <c r="T18" s="5">
        <v>6.7009999999999996</v>
      </c>
      <c r="U18" s="5">
        <v>5.3419999999999996</v>
      </c>
      <c r="V18" s="5">
        <v>5.3959999999999999</v>
      </c>
      <c r="W18" s="5">
        <v>5.6139999999999999</v>
      </c>
      <c r="X18" s="5">
        <v>7.4619999999999997</v>
      </c>
      <c r="Y18" s="5">
        <v>6.2110000000000003</v>
      </c>
      <c r="Z18" s="5">
        <v>6.1520000000000001</v>
      </c>
      <c r="AA18" s="5">
        <v>6.1520000000000001</v>
      </c>
      <c r="AB18" s="5">
        <v>5.4020000000000001</v>
      </c>
      <c r="AC18" s="5">
        <v>5.3550000000000004</v>
      </c>
      <c r="AD18" s="5">
        <v>5.9409999999999998</v>
      </c>
      <c r="AE18" s="5">
        <v>5.7229999999999999</v>
      </c>
      <c r="AF18" s="5">
        <v>4.9749999999999996</v>
      </c>
      <c r="AG18" s="5">
        <v>4.6100000000000003</v>
      </c>
      <c r="AH18" s="5">
        <v>5.3</v>
      </c>
      <c r="AI18" s="5">
        <v>5.4630000000000001</v>
      </c>
      <c r="AJ18" s="5">
        <v>7.02</v>
      </c>
      <c r="AK18" s="5">
        <v>5.6909999999999998</v>
      </c>
    </row>
    <row r="19" spans="1:43" s="5" customFormat="1" x14ac:dyDescent="0.25">
      <c r="A19" s="5" t="s">
        <v>80</v>
      </c>
      <c r="B19" s="5">
        <v>4</v>
      </c>
      <c r="C19" s="5">
        <v>1</v>
      </c>
      <c r="D19" s="5" t="s">
        <v>64</v>
      </c>
      <c r="E19" s="5">
        <v>0</v>
      </c>
      <c r="F19" s="5" t="s">
        <v>88</v>
      </c>
      <c r="G19" s="5">
        <f>AVERAGE(J19:AX19)</f>
        <v>7.4285882352941188</v>
      </c>
      <c r="H19" s="5">
        <f>_xlfn.STDEV.S(J19:AY19)</f>
        <v>1.1041101654060335</v>
      </c>
      <c r="I19" s="5">
        <f>H19/G19</f>
        <v>0.14862987830719609</v>
      </c>
      <c r="J19" s="5">
        <v>5.923</v>
      </c>
      <c r="K19" s="5">
        <v>7.4619999999999997</v>
      </c>
      <c r="L19" s="5">
        <v>8.3680000000000003</v>
      </c>
      <c r="M19" s="5">
        <v>7.6310000000000002</v>
      </c>
      <c r="N19" s="5">
        <v>8.968</v>
      </c>
      <c r="O19" s="5">
        <v>7.423</v>
      </c>
      <c r="P19" s="5">
        <v>6.0330000000000004</v>
      </c>
      <c r="Q19" s="5">
        <v>6.5640000000000001</v>
      </c>
      <c r="R19" s="5">
        <v>8.7379999999999995</v>
      </c>
      <c r="S19" s="5">
        <v>7.0350000000000001</v>
      </c>
      <c r="T19" s="5">
        <v>7.1429999999999998</v>
      </c>
      <c r="U19" s="5">
        <v>7.4080000000000004</v>
      </c>
      <c r="V19" s="5">
        <v>5.6719999999999997</v>
      </c>
      <c r="W19" s="5">
        <v>6.8940000000000001</v>
      </c>
      <c r="X19" s="5">
        <v>9.4420000000000002</v>
      </c>
      <c r="Y19" s="5">
        <v>8.6880000000000006</v>
      </c>
      <c r="Z19" s="5">
        <v>6.8940000000000001</v>
      </c>
    </row>
    <row r="20" spans="1:43" s="5" customFormat="1" x14ac:dyDescent="0.25">
      <c r="A20" s="5" t="s">
        <v>80</v>
      </c>
      <c r="B20" s="5">
        <v>4</v>
      </c>
      <c r="C20" s="5">
        <v>3</v>
      </c>
      <c r="D20" s="5" t="s">
        <v>64</v>
      </c>
      <c r="E20" s="5">
        <v>0</v>
      </c>
      <c r="F20" s="5" t="s">
        <v>91</v>
      </c>
      <c r="G20" s="5">
        <f>AVERAGE(J20:AX20)</f>
        <v>6.8525294117647055</v>
      </c>
      <c r="H20" s="5">
        <f>_xlfn.STDEV.S(J20:AY20)</f>
        <v>1.1586347632907787</v>
      </c>
      <c r="I20" s="5">
        <f>H20/G20</f>
        <v>0.16908132656849115</v>
      </c>
      <c r="J20" s="5">
        <v>5.9420000000000002</v>
      </c>
      <c r="K20" s="5">
        <v>4.923</v>
      </c>
      <c r="L20" s="5">
        <v>5.7359999999999998</v>
      </c>
      <c r="M20" s="5">
        <v>5.6909999999999998</v>
      </c>
      <c r="N20" s="5">
        <v>9.1769999999999996</v>
      </c>
      <c r="O20" s="5">
        <v>6.7610000000000001</v>
      </c>
      <c r="P20" s="5">
        <v>6.2290000000000001</v>
      </c>
      <c r="Q20" s="5">
        <v>7.0149999999999997</v>
      </c>
      <c r="R20" s="5">
        <v>6.4359999999999999</v>
      </c>
      <c r="S20" s="5">
        <v>7.1840000000000002</v>
      </c>
      <c r="T20" s="5">
        <v>5.7930000000000001</v>
      </c>
      <c r="U20" s="5">
        <v>7.8559999999999999</v>
      </c>
      <c r="V20" s="5">
        <v>7.8239999999999998</v>
      </c>
      <c r="W20" s="5">
        <v>7.5010000000000003</v>
      </c>
      <c r="X20" s="5">
        <v>7.0609999999999999</v>
      </c>
      <c r="Y20" s="5">
        <v>6.3959999999999999</v>
      </c>
      <c r="Z20" s="5">
        <v>8.968</v>
      </c>
    </row>
    <row r="21" spans="1:43" s="5" customFormat="1" x14ac:dyDescent="0.25">
      <c r="A21" s="5" t="s">
        <v>80</v>
      </c>
      <c r="B21" s="5">
        <v>4</v>
      </c>
      <c r="C21" s="5">
        <v>2</v>
      </c>
      <c r="D21" s="5" t="s">
        <v>64</v>
      </c>
      <c r="E21" s="5">
        <v>0</v>
      </c>
      <c r="F21" s="5" t="s">
        <v>91</v>
      </c>
      <c r="G21" s="5">
        <f>AVERAGE(J21:AX21)</f>
        <v>5.8385909090909101</v>
      </c>
      <c r="H21" s="5">
        <f>_xlfn.STDEV.S(J21:AY21)</f>
        <v>0.75372381319690263</v>
      </c>
      <c r="I21" s="5">
        <f>H21/G21</f>
        <v>0.1290934447939015</v>
      </c>
      <c r="J21" s="5">
        <v>6.1369999999999996</v>
      </c>
      <c r="K21" s="5">
        <v>5.5670000000000002</v>
      </c>
      <c r="L21" s="5">
        <v>5.4059999999999997</v>
      </c>
      <c r="M21" s="5">
        <v>6.5469999999999997</v>
      </c>
      <c r="N21" s="5">
        <v>5.2149999999999999</v>
      </c>
      <c r="O21" s="5">
        <v>6.617</v>
      </c>
      <c r="P21" s="5">
        <v>5.9870000000000001</v>
      </c>
      <c r="Q21" s="5">
        <v>5.4710000000000001</v>
      </c>
      <c r="R21" s="5">
        <v>6.2469999999999999</v>
      </c>
      <c r="S21" s="5">
        <v>6.2190000000000003</v>
      </c>
      <c r="T21" s="5">
        <v>4.6349999999999998</v>
      </c>
      <c r="U21" s="5">
        <v>5.8019999999999996</v>
      </c>
      <c r="V21" s="5">
        <v>5.7629999999999999</v>
      </c>
      <c r="W21" s="5">
        <v>4.5019999999999998</v>
      </c>
      <c r="X21" s="5">
        <v>5.415</v>
      </c>
      <c r="Y21" s="5">
        <v>6.9850000000000003</v>
      </c>
      <c r="Z21" s="5">
        <v>6.367</v>
      </c>
      <c r="AA21" s="5">
        <v>4.7430000000000003</v>
      </c>
      <c r="AB21" s="5">
        <v>5.8330000000000002</v>
      </c>
      <c r="AC21" s="5">
        <v>6.431</v>
      </c>
      <c r="AD21" s="5">
        <v>7.4329999999999998</v>
      </c>
      <c r="AE21" s="5">
        <v>5.1269999999999998</v>
      </c>
    </row>
    <row r="22" spans="1:43" s="5" customFormat="1" x14ac:dyDescent="0.25">
      <c r="A22" s="5" t="s">
        <v>80</v>
      </c>
      <c r="B22" s="5">
        <v>4</v>
      </c>
      <c r="C22" s="5">
        <v>6</v>
      </c>
      <c r="D22" s="5" t="s">
        <v>64</v>
      </c>
      <c r="E22" s="5">
        <v>0</v>
      </c>
      <c r="F22" s="5" t="s">
        <v>88</v>
      </c>
      <c r="G22" s="5">
        <f>AVERAGE(J22:BG22)</f>
        <v>8.4432068965517217</v>
      </c>
      <c r="H22" s="5">
        <f>_xlfn.STDEV.S(J22:BG22)</f>
        <v>1.2052296574070964</v>
      </c>
      <c r="I22" s="5">
        <f>H22/G22</f>
        <v>0.14274548428978123</v>
      </c>
      <c r="J22" s="5">
        <v>7.6360000000000001</v>
      </c>
      <c r="K22" s="5">
        <v>7.2590000000000003</v>
      </c>
      <c r="L22" s="5">
        <v>10.18</v>
      </c>
      <c r="M22" s="5">
        <v>6.6360000000000001</v>
      </c>
      <c r="N22" s="5">
        <v>8.9849999999999994</v>
      </c>
      <c r="O22" s="5">
        <v>9.2089999999999996</v>
      </c>
      <c r="P22" s="5">
        <v>8.7880000000000003</v>
      </c>
      <c r="Q22" s="5">
        <v>8.4499999999999993</v>
      </c>
      <c r="R22" s="5">
        <v>9.8209999999999997</v>
      </c>
      <c r="S22" s="5">
        <v>8.7840000000000007</v>
      </c>
      <c r="T22" s="5">
        <v>8.3810000000000002</v>
      </c>
      <c r="U22" s="5">
        <v>6.4859999999999998</v>
      </c>
      <c r="V22" s="5">
        <v>8.2050000000000001</v>
      </c>
      <c r="W22" s="5">
        <v>10.199999999999999</v>
      </c>
      <c r="X22" s="5">
        <v>7.6360000000000001</v>
      </c>
      <c r="Y22" s="5">
        <v>6.1639999999999997</v>
      </c>
      <c r="Z22" s="5">
        <v>8.9190000000000005</v>
      </c>
      <c r="AA22" s="5">
        <v>8.0210000000000008</v>
      </c>
      <c r="AB22" s="5">
        <v>8.9320000000000004</v>
      </c>
      <c r="AC22" s="5">
        <v>6.7930000000000001</v>
      </c>
      <c r="AD22" s="5">
        <v>10.039999999999999</v>
      </c>
      <c r="AE22" s="5">
        <v>9.8209999999999997</v>
      </c>
      <c r="AF22" s="5">
        <v>8.7880000000000003</v>
      </c>
      <c r="AG22" s="5">
        <v>8.4499999999999993</v>
      </c>
      <c r="AH22" s="5">
        <v>8.9849999999999994</v>
      </c>
      <c r="AI22" s="5">
        <v>6.6360000000000001</v>
      </c>
      <c r="AJ22" s="5">
        <v>9.2089999999999996</v>
      </c>
      <c r="AK22" s="5">
        <v>10.18</v>
      </c>
      <c r="AL22" s="5">
        <v>7.2590000000000003</v>
      </c>
    </row>
    <row r="23" spans="1:43" s="5" customFormat="1" x14ac:dyDescent="0.25">
      <c r="A23" s="5" t="s">
        <v>80</v>
      </c>
      <c r="B23" s="5">
        <v>4</v>
      </c>
      <c r="C23" s="5">
        <v>5</v>
      </c>
      <c r="D23" s="5" t="s">
        <v>64</v>
      </c>
      <c r="E23" s="5">
        <v>0</v>
      </c>
      <c r="F23" s="5" t="s">
        <v>88</v>
      </c>
      <c r="G23" s="5">
        <f>AVERAGE(J23:AX23)</f>
        <v>6.9017200000000001</v>
      </c>
      <c r="H23" s="5">
        <f>_xlfn.STDEV.S(J23:AY23)</f>
        <v>1.3223362696379461</v>
      </c>
      <c r="I23" s="5">
        <f>H23/G23</f>
        <v>0.19159517767135528</v>
      </c>
      <c r="J23" s="5">
        <v>7.6779999999999999</v>
      </c>
      <c r="K23" s="5">
        <v>6.2110000000000003</v>
      </c>
      <c r="L23" s="5">
        <v>5.7930000000000001</v>
      </c>
      <c r="M23" s="5">
        <v>6.4969999999999999</v>
      </c>
      <c r="N23" s="5">
        <v>6.4130000000000003</v>
      </c>
      <c r="O23" s="5">
        <v>5.8360000000000003</v>
      </c>
      <c r="P23" s="5">
        <v>6.1520000000000001</v>
      </c>
      <c r="Q23" s="5">
        <v>5.6139999999999999</v>
      </c>
      <c r="R23" s="5">
        <v>6.7450000000000001</v>
      </c>
      <c r="S23" s="5">
        <v>6.6139999999999999</v>
      </c>
      <c r="T23" s="5">
        <v>8.4719999999999995</v>
      </c>
      <c r="U23" s="5">
        <v>7.0149999999999997</v>
      </c>
      <c r="V23" s="5">
        <v>4.056</v>
      </c>
      <c r="W23" s="5">
        <v>9.2279999999999998</v>
      </c>
      <c r="X23" s="5">
        <v>7.5250000000000004</v>
      </c>
      <c r="Y23" s="5">
        <v>7.1280000000000001</v>
      </c>
      <c r="Z23" s="5">
        <v>6.2290000000000001</v>
      </c>
      <c r="AA23" s="5">
        <v>6.8780000000000001</v>
      </c>
      <c r="AB23" s="5">
        <v>8.9320000000000004</v>
      </c>
      <c r="AC23" s="5">
        <v>4.8040000000000003</v>
      </c>
      <c r="AD23" s="5">
        <v>9.3030000000000008</v>
      </c>
      <c r="AE23" s="5">
        <v>6.4359999999999999</v>
      </c>
      <c r="AF23" s="5">
        <v>8.8089999999999993</v>
      </c>
      <c r="AG23" s="5">
        <v>6.4969999999999999</v>
      </c>
      <c r="AH23" s="5">
        <v>7.6779999999999999</v>
      </c>
    </row>
    <row r="24" spans="1:43" s="5" customFormat="1" x14ac:dyDescent="0.25">
      <c r="A24" s="5" t="s">
        <v>81</v>
      </c>
      <c r="B24" s="5">
        <v>1</v>
      </c>
      <c r="C24" s="5">
        <v>20</v>
      </c>
      <c r="D24" s="5" t="s">
        <v>64</v>
      </c>
      <c r="E24" s="5">
        <v>15</v>
      </c>
      <c r="F24" s="5" t="s">
        <v>89</v>
      </c>
      <c r="G24" s="5">
        <f>AVERAGE(J24:BG24)</f>
        <v>10.520666666666669</v>
      </c>
      <c r="H24" s="5">
        <f>_xlfn.STDEV.S(J24:BG24)</f>
        <v>1.408460086794056</v>
      </c>
      <c r="I24" s="5">
        <f>H24/G24</f>
        <v>0.13387555479317428</v>
      </c>
      <c r="J24" s="5">
        <v>8.8279999999999994</v>
      </c>
      <c r="K24" s="5">
        <v>9.3780000000000001</v>
      </c>
      <c r="L24" s="5">
        <v>12.41</v>
      </c>
      <c r="M24" s="5">
        <v>10.48</v>
      </c>
      <c r="N24" s="5">
        <v>10.95</v>
      </c>
      <c r="O24" s="5">
        <v>11.55</v>
      </c>
      <c r="P24" s="5">
        <v>11.78</v>
      </c>
      <c r="Q24" s="5">
        <v>11.23</v>
      </c>
      <c r="R24" s="5">
        <v>10.42</v>
      </c>
      <c r="S24" s="5">
        <v>9.5470000000000006</v>
      </c>
      <c r="T24" s="5">
        <v>8.9629999999999992</v>
      </c>
      <c r="U24" s="5">
        <v>12.22</v>
      </c>
      <c r="V24" s="5">
        <v>8.3520000000000003</v>
      </c>
      <c r="W24" s="5">
        <v>9.3719999999999999</v>
      </c>
      <c r="X24" s="5">
        <v>9.2070000000000007</v>
      </c>
      <c r="Y24" s="5">
        <v>12.73</v>
      </c>
      <c r="Z24" s="5">
        <v>9.1140000000000008</v>
      </c>
      <c r="AA24" s="5">
        <v>9.9209999999999994</v>
      </c>
      <c r="AB24" s="5">
        <v>11.8</v>
      </c>
      <c r="AC24" s="5">
        <v>10.86</v>
      </c>
      <c r="AD24" s="5">
        <v>9.9260000000000002</v>
      </c>
      <c r="AE24" s="5">
        <v>9.8520000000000003</v>
      </c>
      <c r="AF24" s="5">
        <v>11.59</v>
      </c>
      <c r="AG24" s="5">
        <v>7.7880000000000003</v>
      </c>
      <c r="AH24" s="5">
        <v>10.99</v>
      </c>
      <c r="AI24" s="5">
        <v>12.22</v>
      </c>
      <c r="AJ24" s="5">
        <v>11.81</v>
      </c>
      <c r="AK24" s="5">
        <v>11.63</v>
      </c>
      <c r="AL24" s="5">
        <v>12.35</v>
      </c>
      <c r="AM24" s="5">
        <v>8.3520000000000003</v>
      </c>
    </row>
    <row r="25" spans="1:43" s="5" customFormat="1" x14ac:dyDescent="0.25">
      <c r="A25" s="5" t="s">
        <v>81</v>
      </c>
      <c r="B25" s="5">
        <v>1</v>
      </c>
      <c r="C25" s="5">
        <v>13</v>
      </c>
      <c r="D25" s="5" t="s">
        <v>64</v>
      </c>
      <c r="E25" s="5">
        <v>15</v>
      </c>
      <c r="F25" s="5" t="s">
        <v>74</v>
      </c>
      <c r="G25" s="5">
        <f>AVERAGE(J25:BG25)</f>
        <v>10.697800000000001</v>
      </c>
      <c r="H25" s="5">
        <f>_xlfn.STDEV.S(J25:BG25)</f>
        <v>1.0147080572161191</v>
      </c>
      <c r="I25" s="5">
        <f>H25/G25</f>
        <v>9.485203099853419E-2</v>
      </c>
      <c r="J25" s="5">
        <v>10.46</v>
      </c>
      <c r="K25" s="5">
        <v>11.38</v>
      </c>
      <c r="L25" s="5">
        <v>11.59</v>
      </c>
      <c r="M25" s="5">
        <v>11.15</v>
      </c>
      <c r="N25" s="5">
        <v>12.22</v>
      </c>
      <c r="O25" s="5">
        <v>9.08</v>
      </c>
      <c r="P25" s="5">
        <v>10.39</v>
      </c>
      <c r="Q25" s="5">
        <v>10.92</v>
      </c>
      <c r="R25" s="5">
        <v>12.07</v>
      </c>
      <c r="S25" s="5">
        <v>11.59</v>
      </c>
      <c r="T25" s="5">
        <v>10.47</v>
      </c>
      <c r="U25" s="5">
        <v>9.1050000000000004</v>
      </c>
      <c r="V25" s="5">
        <v>9.9640000000000004</v>
      </c>
      <c r="W25" s="5">
        <v>8.4309999999999992</v>
      </c>
      <c r="X25" s="5">
        <v>11.88</v>
      </c>
      <c r="Y25" s="5">
        <v>11.47</v>
      </c>
      <c r="Z25" s="5">
        <v>9.5860000000000003</v>
      </c>
      <c r="AA25" s="5">
        <v>9.4659999999999993</v>
      </c>
      <c r="AB25" s="5">
        <v>11.59</v>
      </c>
      <c r="AC25" s="5">
        <v>9.4960000000000004</v>
      </c>
      <c r="AD25" s="5">
        <v>11.88</v>
      </c>
      <c r="AE25" s="5">
        <v>11.49</v>
      </c>
      <c r="AF25" s="5">
        <v>11.64</v>
      </c>
      <c r="AG25" s="5">
        <v>11.31</v>
      </c>
      <c r="AH25" s="5">
        <v>10.66</v>
      </c>
      <c r="AI25" s="5">
        <v>10.9</v>
      </c>
      <c r="AJ25" s="5">
        <v>10.65</v>
      </c>
      <c r="AK25" s="5">
        <v>10.15</v>
      </c>
      <c r="AL25" s="5">
        <v>9.4060000000000006</v>
      </c>
      <c r="AM25" s="5">
        <v>10.54</v>
      </c>
    </row>
    <row r="26" spans="1:43" s="5" customFormat="1" x14ac:dyDescent="0.25">
      <c r="A26" s="5" t="s">
        <v>81</v>
      </c>
      <c r="B26" s="5">
        <v>1</v>
      </c>
      <c r="C26" s="5">
        <v>19</v>
      </c>
      <c r="D26" s="5" t="s">
        <v>64</v>
      </c>
      <c r="E26" s="5">
        <v>15</v>
      </c>
      <c r="F26" s="5" t="s">
        <v>89</v>
      </c>
      <c r="G26" s="5">
        <f>AVERAGE(J26:BG26)</f>
        <v>12.149071428571428</v>
      </c>
      <c r="H26" s="5">
        <f>_xlfn.STDEV.S(J26:BG26)</f>
        <v>2.2725631952028329</v>
      </c>
      <c r="I26" s="5">
        <f>H26/G26</f>
        <v>0.18705653420214161</v>
      </c>
      <c r="J26" s="5">
        <v>10.58</v>
      </c>
      <c r="K26" s="5">
        <v>14.48</v>
      </c>
      <c r="L26" s="5">
        <v>8.3420000000000005</v>
      </c>
      <c r="M26" s="5">
        <v>9.327</v>
      </c>
      <c r="N26" s="5">
        <v>11.13</v>
      </c>
      <c r="O26" s="5">
        <v>10.210000000000001</v>
      </c>
      <c r="P26" s="5">
        <v>14.97</v>
      </c>
      <c r="Q26" s="5">
        <v>15.1</v>
      </c>
      <c r="R26" s="5">
        <v>14.03</v>
      </c>
      <c r="S26" s="5">
        <v>14.56</v>
      </c>
      <c r="T26" s="5">
        <v>16.28</v>
      </c>
      <c r="U26" s="5">
        <v>13.9</v>
      </c>
      <c r="V26" s="5">
        <v>10.34</v>
      </c>
      <c r="W26" s="5">
        <v>10.8</v>
      </c>
      <c r="X26" s="5">
        <v>11.85</v>
      </c>
      <c r="Y26" s="5">
        <v>13.59</v>
      </c>
      <c r="Z26" s="5">
        <v>11.17</v>
      </c>
      <c r="AA26" s="5">
        <v>9.6560000000000006</v>
      </c>
      <c r="AB26" s="5">
        <v>9.2040000000000006</v>
      </c>
      <c r="AC26" s="5">
        <v>12.91</v>
      </c>
      <c r="AD26" s="5">
        <v>13.44</v>
      </c>
      <c r="AE26" s="5">
        <v>12.27</v>
      </c>
      <c r="AF26" s="5">
        <v>14.97</v>
      </c>
      <c r="AG26" s="5">
        <v>12.84</v>
      </c>
      <c r="AH26" s="5">
        <v>9.7270000000000003</v>
      </c>
      <c r="AI26" s="5">
        <v>8.7680000000000007</v>
      </c>
      <c r="AJ26" s="5">
        <v>11.13</v>
      </c>
      <c r="AK26" s="5">
        <v>14.6</v>
      </c>
    </row>
    <row r="27" spans="1:43" s="5" customFormat="1" x14ac:dyDescent="0.25">
      <c r="A27" s="5" t="s">
        <v>81</v>
      </c>
      <c r="B27" s="5">
        <v>1</v>
      </c>
      <c r="C27" s="5">
        <v>18</v>
      </c>
      <c r="D27" s="5" t="s">
        <v>64</v>
      </c>
      <c r="E27" s="5">
        <v>15</v>
      </c>
      <c r="F27" s="5" t="s">
        <v>89</v>
      </c>
      <c r="G27" s="5">
        <f>AVERAGE(J27:BG27)</f>
        <v>10.822794117647058</v>
      </c>
      <c r="H27" s="5">
        <f>_xlfn.STDEV.S(J27:BG27)</f>
        <v>2.2999328287874201</v>
      </c>
      <c r="I27" s="5">
        <f>H27/G27</f>
        <v>0.21250823066450789</v>
      </c>
      <c r="J27" s="5">
        <v>10.59</v>
      </c>
      <c r="K27" s="5">
        <v>10.88</v>
      </c>
      <c r="L27" s="5">
        <v>9.7870000000000008</v>
      </c>
      <c r="M27" s="5">
        <v>11.01</v>
      </c>
      <c r="N27" s="5">
        <v>11.31</v>
      </c>
      <c r="O27" s="5">
        <v>7.9960000000000004</v>
      </c>
      <c r="P27" s="5">
        <v>9.0820000000000007</v>
      </c>
      <c r="Q27" s="5">
        <v>9.8330000000000002</v>
      </c>
      <c r="R27" s="5">
        <v>9.5039999999999996</v>
      </c>
      <c r="S27" s="5">
        <v>7.8739999999999997</v>
      </c>
      <c r="T27" s="5">
        <v>10.17</v>
      </c>
      <c r="U27" s="5">
        <v>8.5990000000000002</v>
      </c>
      <c r="V27" s="5">
        <v>13.91</v>
      </c>
      <c r="W27" s="5">
        <v>11.14</v>
      </c>
      <c r="X27" s="5">
        <v>9.0820000000000007</v>
      </c>
      <c r="Y27" s="5">
        <v>10.89</v>
      </c>
      <c r="Z27" s="5">
        <v>8.1649999999999991</v>
      </c>
      <c r="AA27" s="5">
        <v>13.99</v>
      </c>
      <c r="AB27" s="5">
        <v>12.07</v>
      </c>
      <c r="AC27" s="5">
        <v>11.51</v>
      </c>
      <c r="AD27" s="5">
        <v>9.2620000000000005</v>
      </c>
      <c r="AE27" s="5">
        <v>13.15</v>
      </c>
      <c r="AF27" s="5">
        <v>10.8</v>
      </c>
      <c r="AG27" s="5">
        <v>10.88</v>
      </c>
      <c r="AH27" s="5">
        <v>8.8529999999999998</v>
      </c>
      <c r="AI27" s="5">
        <v>8.1229999999999993</v>
      </c>
      <c r="AJ27" s="5">
        <v>8.6189999999999998</v>
      </c>
      <c r="AK27" s="5">
        <v>8.9809999999999999</v>
      </c>
      <c r="AL27" s="5">
        <v>9.8049999999999997</v>
      </c>
      <c r="AM27" s="5">
        <v>10.5</v>
      </c>
      <c r="AN27" s="5">
        <v>15.18</v>
      </c>
      <c r="AO27" s="5">
        <v>15.86</v>
      </c>
      <c r="AP27" s="5">
        <v>14.59</v>
      </c>
      <c r="AQ27" s="5">
        <v>15.98</v>
      </c>
    </row>
    <row r="28" spans="1:43" s="5" customFormat="1" x14ac:dyDescent="0.25">
      <c r="A28" s="5" t="s">
        <v>81</v>
      </c>
      <c r="B28" s="5">
        <v>1</v>
      </c>
      <c r="C28" s="5">
        <v>11</v>
      </c>
      <c r="D28" s="5" t="s">
        <v>64</v>
      </c>
      <c r="E28" s="5">
        <v>15</v>
      </c>
      <c r="F28" s="5" t="s">
        <v>74</v>
      </c>
      <c r="G28" s="5">
        <f>AVERAGE(J28:BG28)</f>
        <v>10.811965517241383</v>
      </c>
      <c r="H28" s="5">
        <f>_xlfn.STDEV.S(J28:BG28)</f>
        <v>1.7480014400688315</v>
      </c>
      <c r="I28" s="5">
        <f>H28/G28</f>
        <v>0.16167286487192062</v>
      </c>
      <c r="J28" s="5">
        <v>11.47</v>
      </c>
      <c r="K28" s="5">
        <v>10.97</v>
      </c>
      <c r="L28" s="5">
        <v>11.06</v>
      </c>
      <c r="M28" s="5">
        <v>10.17</v>
      </c>
      <c r="N28" s="5">
        <v>10.9</v>
      </c>
      <c r="O28" s="5">
        <v>11.8</v>
      </c>
      <c r="P28" s="5">
        <v>11.85</v>
      </c>
      <c r="Q28" s="5">
        <v>9.5389999999999997</v>
      </c>
      <c r="R28" s="5">
        <v>10.17</v>
      </c>
      <c r="S28" s="5">
        <v>10.210000000000001</v>
      </c>
      <c r="T28" s="5">
        <v>12.08</v>
      </c>
      <c r="U28" s="5">
        <v>10.02</v>
      </c>
      <c r="V28" s="5">
        <v>10.56</v>
      </c>
      <c r="W28" s="5">
        <v>11.47</v>
      </c>
      <c r="X28" s="5">
        <v>9.3949999999999996</v>
      </c>
      <c r="Y28" s="5">
        <v>12.4</v>
      </c>
      <c r="Z28" s="5">
        <v>11.71</v>
      </c>
      <c r="AA28" s="5">
        <v>9.6630000000000003</v>
      </c>
      <c r="AB28" s="5">
        <v>6.6260000000000003</v>
      </c>
      <c r="AC28" s="5">
        <v>11.55</v>
      </c>
      <c r="AD28" s="5">
        <v>9.4489999999999998</v>
      </c>
      <c r="AE28" s="5">
        <v>10.58</v>
      </c>
      <c r="AF28" s="5">
        <v>9.85</v>
      </c>
      <c r="AG28" s="5">
        <v>14.31</v>
      </c>
      <c r="AH28" s="5">
        <v>7.3970000000000002</v>
      </c>
      <c r="AI28" s="5">
        <v>8.5980000000000008</v>
      </c>
      <c r="AJ28" s="5">
        <v>12.97</v>
      </c>
      <c r="AK28" s="5">
        <v>12.14</v>
      </c>
      <c r="AL28" s="5">
        <v>14.64</v>
      </c>
    </row>
    <row r="29" spans="1:43" s="5" customFormat="1" x14ac:dyDescent="0.25">
      <c r="A29" s="5" t="s">
        <v>81</v>
      </c>
      <c r="B29" s="5">
        <v>1</v>
      </c>
      <c r="C29" s="5">
        <v>12</v>
      </c>
      <c r="D29" s="5" t="s">
        <v>64</v>
      </c>
      <c r="E29" s="5">
        <v>15</v>
      </c>
      <c r="F29" s="5" t="s">
        <v>74</v>
      </c>
      <c r="G29" s="5">
        <f>AVERAGE(J29:BG29)</f>
        <v>9.9735454545454534</v>
      </c>
      <c r="H29" s="5">
        <f>_xlfn.STDEV.S(J29:BG29)</f>
        <v>1.3662550039911092</v>
      </c>
      <c r="I29" s="5">
        <f>H29/G29</f>
        <v>0.13698789565033137</v>
      </c>
      <c r="J29" s="5">
        <v>11.51</v>
      </c>
      <c r="K29" s="5">
        <v>11.78</v>
      </c>
      <c r="L29" s="5">
        <v>8.8249999999999993</v>
      </c>
      <c r="M29" s="5">
        <v>9.5489999999999995</v>
      </c>
      <c r="N29" s="5">
        <v>8.9589999999999996</v>
      </c>
      <c r="O29" s="5">
        <v>10.119999999999999</v>
      </c>
      <c r="P29" s="5">
        <v>9.7260000000000009</v>
      </c>
      <c r="Q29" s="5">
        <v>9.0790000000000006</v>
      </c>
      <c r="R29" s="5">
        <v>9.5489999999999995</v>
      </c>
      <c r="S29" s="5">
        <v>9.375</v>
      </c>
      <c r="T29" s="5">
        <v>8.5299999999999994</v>
      </c>
      <c r="U29" s="5">
        <v>11.21</v>
      </c>
      <c r="V29" s="5">
        <v>12.7</v>
      </c>
      <c r="W29" s="5">
        <v>8.7929999999999993</v>
      </c>
      <c r="X29" s="5">
        <v>11.71</v>
      </c>
      <c r="Y29" s="5">
        <v>11.15</v>
      </c>
      <c r="Z29" s="5">
        <v>9.3260000000000005</v>
      </c>
      <c r="AA29" s="5">
        <v>8.8249999999999993</v>
      </c>
      <c r="AB29" s="5">
        <v>7.63</v>
      </c>
      <c r="AC29" s="5">
        <v>9.8019999999999996</v>
      </c>
      <c r="AD29" s="5">
        <v>9.11</v>
      </c>
      <c r="AE29" s="5">
        <v>12.16</v>
      </c>
    </row>
    <row r="30" spans="1:43" s="5" customFormat="1" x14ac:dyDescent="0.25">
      <c r="A30" s="5" t="s">
        <v>81</v>
      </c>
      <c r="B30" s="5">
        <v>1</v>
      </c>
      <c r="C30" s="5">
        <v>17</v>
      </c>
      <c r="D30" s="5" t="s">
        <v>64</v>
      </c>
      <c r="E30" s="5">
        <v>15</v>
      </c>
      <c r="F30" s="5" t="s">
        <v>82</v>
      </c>
      <c r="G30" s="5">
        <f>AVERAGE(J30:BG30)</f>
        <v>12.645035714285717</v>
      </c>
      <c r="H30" s="5">
        <f>_xlfn.STDEV.S(J30:BG30)</f>
        <v>1.9160253513002596</v>
      </c>
      <c r="I30" s="5">
        <f>H30/G30</f>
        <v>0.15152391773284055</v>
      </c>
      <c r="J30" s="5">
        <v>11.92</v>
      </c>
      <c r="K30" s="5">
        <v>12.81</v>
      </c>
      <c r="L30" s="5">
        <v>14.97</v>
      </c>
      <c r="M30" s="5">
        <v>11.84</v>
      </c>
      <c r="N30" s="5">
        <v>13.36</v>
      </c>
      <c r="O30" s="5">
        <v>12.31</v>
      </c>
      <c r="P30" s="5">
        <v>14.23</v>
      </c>
      <c r="Q30" s="5">
        <v>12.76</v>
      </c>
      <c r="R30" s="5">
        <v>13.84</v>
      </c>
      <c r="S30" s="5">
        <v>11.47</v>
      </c>
      <c r="T30" s="5">
        <v>13.93</v>
      </c>
      <c r="U30" s="5">
        <v>14.02</v>
      </c>
      <c r="V30" s="5">
        <v>12.71</v>
      </c>
      <c r="W30" s="5">
        <v>14.2</v>
      </c>
      <c r="X30" s="5">
        <v>14.97</v>
      </c>
      <c r="Y30" s="5">
        <v>16.940000000000001</v>
      </c>
      <c r="Z30" s="5">
        <v>15.57</v>
      </c>
      <c r="AA30" s="5">
        <v>10.81</v>
      </c>
      <c r="AB30" s="5">
        <v>10.14</v>
      </c>
      <c r="AC30" s="5">
        <v>9.4469999999999992</v>
      </c>
      <c r="AD30" s="5">
        <v>13.22</v>
      </c>
      <c r="AE30" s="5">
        <v>9.1039999999999992</v>
      </c>
      <c r="AF30" s="5">
        <v>13.93</v>
      </c>
      <c r="AG30" s="5">
        <v>10.5</v>
      </c>
      <c r="AH30" s="5">
        <v>11.81</v>
      </c>
      <c r="AI30" s="5">
        <v>10.92</v>
      </c>
      <c r="AJ30" s="5">
        <v>11.92</v>
      </c>
      <c r="AK30" s="5">
        <v>10.41</v>
      </c>
    </row>
    <row r="31" spans="1:43" s="5" customFormat="1" x14ac:dyDescent="0.25">
      <c r="A31" s="5" t="s">
        <v>81</v>
      </c>
      <c r="B31" s="5">
        <v>1</v>
      </c>
      <c r="C31" s="5">
        <v>15</v>
      </c>
      <c r="D31" s="5" t="s">
        <v>64</v>
      </c>
      <c r="E31" s="5">
        <v>15</v>
      </c>
      <c r="F31" s="5" t="s">
        <v>89</v>
      </c>
      <c r="G31" s="5">
        <f>AVERAGE(J31:BG31)</f>
        <v>12.212074074074076</v>
      </c>
      <c r="H31" s="5">
        <f>_xlfn.STDEV.S(J31:BG31)</f>
        <v>1.8536755779121814</v>
      </c>
      <c r="I31" s="5">
        <f>H31/G31</f>
        <v>0.15179039749255105</v>
      </c>
      <c r="J31" s="5">
        <v>11.98</v>
      </c>
      <c r="K31" s="5">
        <v>14.35</v>
      </c>
      <c r="L31" s="5">
        <v>14.69</v>
      </c>
      <c r="M31" s="5">
        <v>10.17</v>
      </c>
      <c r="N31" s="5">
        <v>9.7270000000000003</v>
      </c>
      <c r="O31" s="5">
        <v>13.49</v>
      </c>
      <c r="P31" s="5">
        <v>12.82</v>
      </c>
      <c r="Q31" s="5">
        <v>13.5</v>
      </c>
      <c r="R31" s="5">
        <v>14.48</v>
      </c>
      <c r="S31" s="5">
        <v>12.85</v>
      </c>
      <c r="T31" s="5">
        <v>12.26</v>
      </c>
      <c r="U31" s="5">
        <v>14.52</v>
      </c>
      <c r="V31" s="5">
        <v>13.97</v>
      </c>
      <c r="W31" s="5">
        <v>12.22</v>
      </c>
      <c r="X31" s="5">
        <v>13.17</v>
      </c>
      <c r="Y31" s="5">
        <v>12.59</v>
      </c>
      <c r="Z31" s="5">
        <v>12.83</v>
      </c>
      <c r="AA31" s="5">
        <v>9.5380000000000003</v>
      </c>
      <c r="AB31" s="5">
        <v>9.2050000000000001</v>
      </c>
      <c r="AC31" s="5">
        <v>12.16</v>
      </c>
      <c r="AD31" s="5">
        <v>13.49</v>
      </c>
      <c r="AE31" s="5">
        <v>8.6440000000000001</v>
      </c>
      <c r="AF31" s="5">
        <v>13.12</v>
      </c>
      <c r="AG31" s="5">
        <v>10.02</v>
      </c>
      <c r="AH31" s="5">
        <v>9.1120000000000001</v>
      </c>
      <c r="AI31" s="5">
        <v>11.13</v>
      </c>
      <c r="AJ31" s="5">
        <v>13.69</v>
      </c>
    </row>
    <row r="32" spans="1:43" s="5" customFormat="1" x14ac:dyDescent="0.25">
      <c r="A32" s="5" t="s">
        <v>81</v>
      </c>
      <c r="B32" s="5">
        <v>1</v>
      </c>
      <c r="C32" s="5">
        <v>16</v>
      </c>
      <c r="D32" s="5" t="s">
        <v>64</v>
      </c>
      <c r="E32" s="5">
        <v>15</v>
      </c>
      <c r="F32" s="5" t="s">
        <v>90</v>
      </c>
      <c r="G32" s="5">
        <f>AVERAGE(J32:BG32)</f>
        <v>11.441931034482762</v>
      </c>
      <c r="H32" s="5">
        <f>_xlfn.STDEV.S(J32:BG32)</f>
        <v>1.6773375784905855</v>
      </c>
      <c r="I32" s="5">
        <f>H32/G32</f>
        <v>0.14659567283140948</v>
      </c>
      <c r="J32" s="5">
        <v>13.66</v>
      </c>
      <c r="K32" s="5">
        <v>13.22</v>
      </c>
      <c r="L32" s="5">
        <v>12.85</v>
      </c>
      <c r="M32" s="5">
        <v>8.9290000000000003</v>
      </c>
      <c r="N32" s="5">
        <v>9.1300000000000008</v>
      </c>
      <c r="O32" s="5">
        <v>10.029999999999999</v>
      </c>
      <c r="P32" s="5">
        <v>11.92</v>
      </c>
      <c r="Q32" s="5">
        <v>10.92</v>
      </c>
      <c r="R32" s="5">
        <v>11.54</v>
      </c>
      <c r="S32" s="5">
        <v>10.88</v>
      </c>
      <c r="T32" s="5">
        <v>8.5980000000000008</v>
      </c>
      <c r="U32" s="5">
        <v>8.7750000000000004</v>
      </c>
      <c r="V32" s="5">
        <v>11.34</v>
      </c>
      <c r="W32" s="5">
        <v>14.17</v>
      </c>
      <c r="X32" s="5">
        <v>12.37</v>
      </c>
      <c r="Y32" s="5">
        <v>10.65</v>
      </c>
      <c r="Z32" s="5">
        <v>10.32</v>
      </c>
      <c r="AA32" s="5">
        <v>10.06</v>
      </c>
      <c r="AB32" s="5">
        <v>10.71</v>
      </c>
      <c r="AC32" s="5">
        <v>11.34</v>
      </c>
      <c r="AD32" s="5">
        <v>13.83</v>
      </c>
      <c r="AE32" s="5">
        <v>11.46</v>
      </c>
      <c r="AF32" s="5">
        <v>12.64</v>
      </c>
      <c r="AG32" s="5">
        <v>11.47</v>
      </c>
      <c r="AH32" s="5">
        <v>9.3940000000000001</v>
      </c>
      <c r="AI32" s="5">
        <v>12.83</v>
      </c>
      <c r="AJ32" s="5">
        <v>14.54</v>
      </c>
      <c r="AK32" s="5">
        <v>13.26</v>
      </c>
      <c r="AL32" s="5">
        <v>10.98</v>
      </c>
    </row>
    <row r="33" spans="1:59" x14ac:dyDescent="0.25">
      <c r="A33" s="5" t="s">
        <v>81</v>
      </c>
      <c r="B33" s="5">
        <v>1</v>
      </c>
      <c r="C33" s="5">
        <v>10</v>
      </c>
      <c r="D33" s="5" t="s">
        <v>64</v>
      </c>
      <c r="E33" s="5">
        <v>15</v>
      </c>
      <c r="F33" s="5" t="s">
        <v>74</v>
      </c>
      <c r="G33" s="5">
        <f>AVERAGE(J33:BG33)</f>
        <v>11.052125</v>
      </c>
      <c r="H33" s="5">
        <f>_xlfn.STDEV.S(J33:BG33)</f>
        <v>2.0088596307679247</v>
      </c>
      <c r="I33" s="5">
        <f>H33/G33</f>
        <v>0.18176229736525099</v>
      </c>
      <c r="J33" s="5">
        <v>15.17</v>
      </c>
      <c r="K33" s="5">
        <v>14.84</v>
      </c>
      <c r="L33" s="5">
        <v>15.25</v>
      </c>
      <c r="M33" s="5">
        <v>10.59</v>
      </c>
      <c r="N33" s="5">
        <v>6.3979999999999997</v>
      </c>
      <c r="O33" s="5">
        <v>10.029999999999999</v>
      </c>
      <c r="P33" s="5">
        <v>10.27</v>
      </c>
      <c r="Q33" s="5">
        <v>10.58</v>
      </c>
      <c r="R33" s="5">
        <v>12.16</v>
      </c>
      <c r="S33" s="5">
        <v>11.41</v>
      </c>
      <c r="T33" s="5">
        <v>9.375</v>
      </c>
      <c r="U33" s="5">
        <v>8.6170000000000009</v>
      </c>
      <c r="V33" s="5">
        <v>11.54</v>
      </c>
      <c r="W33" s="5">
        <v>14.69</v>
      </c>
      <c r="X33" s="5">
        <v>10.08</v>
      </c>
      <c r="Y33" s="5">
        <v>11.8</v>
      </c>
      <c r="Z33" s="5">
        <v>9.8019999999999996</v>
      </c>
      <c r="AA33" s="5">
        <v>10.11</v>
      </c>
      <c r="AB33" s="5">
        <v>12.37</v>
      </c>
      <c r="AC33" s="5">
        <v>10.29</v>
      </c>
      <c r="AD33" s="5">
        <v>10.75</v>
      </c>
      <c r="AE33" s="5">
        <v>12.16</v>
      </c>
      <c r="AF33" s="5">
        <v>11.41</v>
      </c>
      <c r="AG33" s="5">
        <v>9.375</v>
      </c>
      <c r="AH33" s="5">
        <v>8.6170000000000009</v>
      </c>
      <c r="AI33" s="5">
        <v>12.88</v>
      </c>
      <c r="AJ33" s="5">
        <v>10.119999999999999</v>
      </c>
      <c r="AK33" s="5">
        <v>10.28</v>
      </c>
      <c r="AL33" s="5">
        <v>10.66</v>
      </c>
      <c r="AM33" s="5">
        <v>9.3940000000000001</v>
      </c>
      <c r="AN33" s="5">
        <v>9.82</v>
      </c>
      <c r="AO33" s="5">
        <v>12.83</v>
      </c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</row>
    <row r="34" spans="1:59" x14ac:dyDescent="0.25">
      <c r="A34" s="5" t="s">
        <v>81</v>
      </c>
      <c r="B34" s="5">
        <v>1</v>
      </c>
      <c r="C34" s="5">
        <v>14</v>
      </c>
      <c r="D34" s="5" t="s">
        <v>64</v>
      </c>
      <c r="E34" s="5">
        <v>15</v>
      </c>
      <c r="F34" s="5" t="s">
        <v>74</v>
      </c>
      <c r="G34" s="5">
        <f>AVERAGE(J34:BG34)</f>
        <v>11.506058823529413</v>
      </c>
      <c r="H34" s="5">
        <f>_xlfn.STDEV.S(J34:BG34)</f>
        <v>2.1024392751101861</v>
      </c>
      <c r="I34" s="5">
        <f>H34/G34</f>
        <v>0.18272453733773591</v>
      </c>
      <c r="J34" s="5">
        <v>15.91</v>
      </c>
      <c r="K34" s="5">
        <v>15.1</v>
      </c>
      <c r="L34" s="5">
        <v>14.23</v>
      </c>
      <c r="M34" s="5">
        <v>11.13</v>
      </c>
      <c r="N34" s="5">
        <v>13.59</v>
      </c>
      <c r="O34" s="5">
        <v>12.5</v>
      </c>
      <c r="P34" s="5">
        <v>9.8030000000000008</v>
      </c>
      <c r="Q34" s="5">
        <v>13.17</v>
      </c>
      <c r="R34" s="5">
        <v>10.17</v>
      </c>
      <c r="S34" s="5">
        <v>11.34</v>
      </c>
      <c r="T34" s="5">
        <v>11.01</v>
      </c>
      <c r="U34" s="5">
        <v>11.76</v>
      </c>
      <c r="V34" s="5">
        <v>11.17</v>
      </c>
      <c r="W34" s="5">
        <v>10.71</v>
      </c>
      <c r="X34" s="5">
        <v>10.26</v>
      </c>
      <c r="Y34" s="5">
        <v>10.66</v>
      </c>
      <c r="Z34" s="5">
        <v>9.8320000000000007</v>
      </c>
      <c r="AA34" s="5">
        <v>12.97</v>
      </c>
      <c r="AB34" s="5">
        <v>9.657</v>
      </c>
      <c r="AC34" s="5">
        <v>8.0939999999999994</v>
      </c>
      <c r="AD34" s="5">
        <v>10.46</v>
      </c>
      <c r="AE34" s="5">
        <v>10.029999999999999</v>
      </c>
      <c r="AF34" s="5">
        <v>10.11</v>
      </c>
      <c r="AG34" s="5">
        <v>11.51</v>
      </c>
      <c r="AH34" s="5">
        <v>9.3520000000000003</v>
      </c>
      <c r="AI34" s="5">
        <v>9.0809999999999995</v>
      </c>
      <c r="AJ34" s="5">
        <v>9.8030000000000008</v>
      </c>
      <c r="AK34" s="5">
        <v>12.55</v>
      </c>
      <c r="AL34" s="5">
        <v>6.944</v>
      </c>
      <c r="AM34" s="5">
        <v>15.24</v>
      </c>
      <c r="AN34" s="5">
        <v>14.03</v>
      </c>
      <c r="AO34" s="5">
        <v>11.98</v>
      </c>
      <c r="AP34" s="5">
        <v>14.08</v>
      </c>
      <c r="AQ34" s="5">
        <v>12.97</v>
      </c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</row>
    <row r="35" spans="1:59" s="5" customFormat="1" x14ac:dyDescent="0.25">
      <c r="A35" s="5" t="s">
        <v>83</v>
      </c>
      <c r="B35" s="5">
        <v>4</v>
      </c>
      <c r="C35" s="5">
        <v>21</v>
      </c>
      <c r="D35" s="5" t="s">
        <v>64</v>
      </c>
      <c r="E35" s="5">
        <v>15</v>
      </c>
      <c r="F35" s="5" t="s">
        <v>89</v>
      </c>
      <c r="G35" s="5">
        <f>AVERAGE(J35:BG35)</f>
        <v>10.161043478260867</v>
      </c>
      <c r="H35" s="5">
        <f>_xlfn.STDEV.S(J35:BG35)</f>
        <v>1.7532402334550659</v>
      </c>
      <c r="I35" s="5">
        <f>H35/G35</f>
        <v>0.17254529391652057</v>
      </c>
      <c r="J35" s="5">
        <v>7.2389999999999999</v>
      </c>
      <c r="K35" s="5">
        <v>11.01</v>
      </c>
      <c r="L35" s="5">
        <v>8.9009999999999998</v>
      </c>
      <c r="M35" s="5">
        <v>7.3940000000000001</v>
      </c>
      <c r="N35" s="5">
        <v>8.2769999999999992</v>
      </c>
      <c r="O35" s="5">
        <v>9.8179999999999996</v>
      </c>
      <c r="P35" s="5">
        <v>9.8010000000000002</v>
      </c>
      <c r="Q35" s="5">
        <v>11.01</v>
      </c>
      <c r="R35" s="5">
        <v>11.73</v>
      </c>
      <c r="S35" s="5">
        <v>10.79</v>
      </c>
      <c r="T35" s="5">
        <v>14.16</v>
      </c>
      <c r="U35" s="5">
        <v>11.68</v>
      </c>
      <c r="V35" s="5">
        <v>10.41</v>
      </c>
      <c r="W35" s="5">
        <v>11.23</v>
      </c>
      <c r="X35" s="5">
        <v>8.85</v>
      </c>
      <c r="Y35" s="5">
        <v>10.59</v>
      </c>
      <c r="Z35" s="5">
        <v>13.66</v>
      </c>
      <c r="AA35" s="5">
        <v>9.9559999999999995</v>
      </c>
      <c r="AB35" s="5">
        <v>9.8010000000000002</v>
      </c>
      <c r="AC35" s="5">
        <v>10.17</v>
      </c>
      <c r="AD35" s="5">
        <v>9.6430000000000007</v>
      </c>
      <c r="AE35" s="5">
        <v>10.19</v>
      </c>
      <c r="AF35" s="5">
        <v>7.3940000000000001</v>
      </c>
    </row>
    <row r="36" spans="1:59" s="5" customFormat="1" x14ac:dyDescent="0.25">
      <c r="A36" s="5" t="s">
        <v>83</v>
      </c>
      <c r="B36" s="5">
        <v>3</v>
      </c>
      <c r="C36" s="5">
        <v>24</v>
      </c>
      <c r="D36" s="5" t="s">
        <v>64</v>
      </c>
      <c r="E36" s="5">
        <v>15</v>
      </c>
      <c r="F36" s="5" t="s">
        <v>74</v>
      </c>
      <c r="G36" s="5">
        <f>AVERAGE(J36:BG36)</f>
        <v>10.366696969696973</v>
      </c>
      <c r="H36" s="5">
        <f>_xlfn.STDEV.S(J36:BG36)</f>
        <v>1.7097358254429151</v>
      </c>
      <c r="I36" s="5">
        <f>H36/G36</f>
        <v>0.16492580331427323</v>
      </c>
      <c r="J36" s="5">
        <v>7.6459999999999999</v>
      </c>
      <c r="K36" s="5">
        <v>8.9990000000000006</v>
      </c>
      <c r="L36" s="5">
        <v>11.46</v>
      </c>
      <c r="M36" s="5">
        <v>13.56</v>
      </c>
      <c r="N36" s="5">
        <v>11.34</v>
      </c>
      <c r="O36" s="5">
        <v>9.0739999999999998</v>
      </c>
      <c r="P36" s="5">
        <v>9.3279999999999994</v>
      </c>
      <c r="Q36" s="5">
        <v>9.4429999999999996</v>
      </c>
      <c r="R36" s="5">
        <v>9.5980000000000008</v>
      </c>
      <c r="S36" s="5">
        <v>12.37</v>
      </c>
      <c r="T36" s="5">
        <v>11.63</v>
      </c>
      <c r="U36" s="5">
        <v>10.8</v>
      </c>
      <c r="V36" s="5">
        <v>7.9589999999999996</v>
      </c>
      <c r="W36" s="5">
        <v>8.6440000000000001</v>
      </c>
      <c r="X36" s="5">
        <v>8.98</v>
      </c>
      <c r="Y36" s="5">
        <v>12.84</v>
      </c>
      <c r="Z36" s="5">
        <v>8.9190000000000005</v>
      </c>
      <c r="AA36" s="5">
        <v>12.48</v>
      </c>
      <c r="AB36" s="5">
        <v>10.8</v>
      </c>
      <c r="AC36" s="5">
        <v>9.08</v>
      </c>
      <c r="AD36" s="5">
        <v>9.1620000000000008</v>
      </c>
      <c r="AE36" s="5">
        <v>11.84</v>
      </c>
      <c r="AF36" s="5">
        <v>9.2110000000000003</v>
      </c>
      <c r="AG36" s="5">
        <v>8.1080000000000005</v>
      </c>
      <c r="AH36" s="5">
        <v>11.71</v>
      </c>
      <c r="AI36" s="5">
        <v>10.06</v>
      </c>
      <c r="AJ36" s="5">
        <v>10.79</v>
      </c>
      <c r="AK36" s="5">
        <v>14.5</v>
      </c>
      <c r="AL36" s="5">
        <v>12.7</v>
      </c>
      <c r="AM36" s="5">
        <v>9.1120000000000001</v>
      </c>
      <c r="AN36" s="5">
        <v>9.9870000000000001</v>
      </c>
      <c r="AO36" s="5">
        <v>10.15</v>
      </c>
      <c r="AP36" s="5">
        <v>9.8209999999999997</v>
      </c>
    </row>
    <row r="37" spans="1:59" s="5" customFormat="1" x14ac:dyDescent="0.25">
      <c r="A37" s="5" t="s">
        <v>83</v>
      </c>
      <c r="B37" s="5">
        <v>4</v>
      </c>
      <c r="C37" s="5">
        <v>22</v>
      </c>
      <c r="D37" s="5" t="s">
        <v>64</v>
      </c>
      <c r="E37" s="5">
        <v>15</v>
      </c>
      <c r="F37" s="5" t="s">
        <v>74</v>
      </c>
      <c r="G37" s="5">
        <f>AVERAGE(J37:BG37)</f>
        <v>10.126882352941173</v>
      </c>
      <c r="H37" s="5">
        <f>_xlfn.STDEV.S(J37:BG37)</f>
        <v>1.5785280209779464</v>
      </c>
      <c r="I37" s="5">
        <f>H37/G37</f>
        <v>0.15587502312787221</v>
      </c>
      <c r="J37" s="5">
        <v>9.3520000000000003</v>
      </c>
      <c r="K37" s="5">
        <v>10.14</v>
      </c>
      <c r="L37" s="5">
        <v>9.7850000000000001</v>
      </c>
      <c r="M37" s="5">
        <v>10.54</v>
      </c>
      <c r="N37" s="5">
        <v>8.1210000000000004</v>
      </c>
      <c r="O37" s="5">
        <v>8.7940000000000005</v>
      </c>
      <c r="P37" s="5">
        <v>9.08</v>
      </c>
      <c r="Q37" s="5">
        <v>10.9</v>
      </c>
      <c r="R37" s="5">
        <v>9.8030000000000008</v>
      </c>
      <c r="S37" s="5">
        <v>12.28</v>
      </c>
      <c r="T37" s="5">
        <v>8.4309999999999992</v>
      </c>
      <c r="U37" s="5">
        <v>8.8520000000000003</v>
      </c>
      <c r="V37" s="5">
        <v>9.4659999999999993</v>
      </c>
      <c r="W37" s="5">
        <v>7.8220000000000001</v>
      </c>
      <c r="X37" s="5">
        <v>12.37</v>
      </c>
      <c r="Y37" s="5">
        <v>12.69</v>
      </c>
      <c r="Z37" s="5">
        <v>8.6440000000000001</v>
      </c>
      <c r="AA37" s="5">
        <v>9.1739999999999995</v>
      </c>
      <c r="AB37" s="5">
        <v>8.3490000000000002</v>
      </c>
      <c r="AC37" s="5">
        <v>8.9290000000000003</v>
      </c>
      <c r="AD37" s="5">
        <v>12.28</v>
      </c>
      <c r="AE37" s="5">
        <v>11.8</v>
      </c>
      <c r="AF37" s="5">
        <v>8.4580000000000002</v>
      </c>
      <c r="AG37" s="5">
        <v>9.3699999999999992</v>
      </c>
      <c r="AH37" s="5">
        <v>12.45</v>
      </c>
      <c r="AI37" s="5">
        <v>10.46</v>
      </c>
      <c r="AJ37" s="5">
        <v>11.15</v>
      </c>
      <c r="AK37" s="5">
        <v>9.7270000000000003</v>
      </c>
      <c r="AL37" s="5">
        <v>14.69</v>
      </c>
      <c r="AM37" s="5">
        <v>9.5980000000000008</v>
      </c>
      <c r="AN37" s="5">
        <v>9.657</v>
      </c>
      <c r="AO37" s="5">
        <v>10.48</v>
      </c>
      <c r="AP37" s="5">
        <v>9.8320000000000007</v>
      </c>
      <c r="AQ37" s="5">
        <v>10.84</v>
      </c>
    </row>
    <row r="38" spans="1:59" s="5" customFormat="1" x14ac:dyDescent="0.25">
      <c r="A38" s="5" t="s">
        <v>83</v>
      </c>
      <c r="B38" s="5">
        <v>5</v>
      </c>
      <c r="C38" s="5">
        <v>22</v>
      </c>
      <c r="D38" s="5" t="s">
        <v>64</v>
      </c>
      <c r="E38" s="5">
        <v>15</v>
      </c>
      <c r="F38" s="5" t="s">
        <v>78</v>
      </c>
      <c r="G38" s="5">
        <f>AVERAGE(J38:BG38)</f>
        <v>10.658794117647057</v>
      </c>
      <c r="H38" s="5">
        <f>_xlfn.STDEV.S(J38:BG38)</f>
        <v>1.7293853835431989</v>
      </c>
      <c r="I38" s="5">
        <f>H38/G38</f>
        <v>0.16224962828393227</v>
      </c>
      <c r="J38" s="5">
        <v>9.7799999999999994</v>
      </c>
      <c r="K38" s="5">
        <v>10.45</v>
      </c>
      <c r="L38" s="5">
        <v>8.6379999999999999</v>
      </c>
      <c r="M38" s="5">
        <v>10.029999999999999</v>
      </c>
      <c r="N38" s="5">
        <v>9.9870000000000001</v>
      </c>
      <c r="O38" s="5">
        <v>8.2680000000000007</v>
      </c>
      <c r="P38" s="5">
        <v>9.1120000000000001</v>
      </c>
      <c r="Q38" s="5">
        <v>10.8</v>
      </c>
      <c r="R38" s="5">
        <v>12.19</v>
      </c>
      <c r="S38" s="5">
        <v>10.59</v>
      </c>
      <c r="T38" s="5">
        <v>12.52</v>
      </c>
      <c r="U38" s="5">
        <v>13.19</v>
      </c>
      <c r="V38" s="5">
        <v>14.16</v>
      </c>
      <c r="W38" s="5">
        <v>9.8030000000000008</v>
      </c>
      <c r="X38" s="5">
        <v>10.73</v>
      </c>
      <c r="Y38" s="5">
        <v>12.66</v>
      </c>
      <c r="Z38" s="5">
        <v>13.49</v>
      </c>
      <c r="AA38" s="5">
        <v>11.47</v>
      </c>
      <c r="AB38" s="5">
        <v>11.21</v>
      </c>
      <c r="AC38" s="5">
        <v>11.63</v>
      </c>
      <c r="AD38" s="5">
        <v>13.23</v>
      </c>
      <c r="AE38" s="5">
        <v>11.81</v>
      </c>
      <c r="AF38" s="5">
        <v>8.5980000000000008</v>
      </c>
      <c r="AG38" s="5">
        <v>10.58</v>
      </c>
      <c r="AH38" s="5">
        <v>11.88</v>
      </c>
      <c r="AI38" s="5">
        <v>10.88</v>
      </c>
      <c r="AJ38" s="5">
        <v>11.21</v>
      </c>
      <c r="AK38" s="5">
        <v>10.15</v>
      </c>
      <c r="AL38" s="5">
        <v>9.6630000000000003</v>
      </c>
      <c r="AM38" s="5">
        <v>6.4889999999999999</v>
      </c>
      <c r="AN38" s="5">
        <v>8.016</v>
      </c>
      <c r="AO38" s="5">
        <v>10.029999999999999</v>
      </c>
      <c r="AP38" s="5">
        <v>8.2949999999999999</v>
      </c>
      <c r="AQ38" s="5">
        <v>10.86</v>
      </c>
    </row>
    <row r="39" spans="1:59" s="5" customFormat="1" x14ac:dyDescent="0.25">
      <c r="A39" s="5" t="s">
        <v>83</v>
      </c>
      <c r="B39" s="5">
        <v>4</v>
      </c>
      <c r="C39" s="5">
        <v>23</v>
      </c>
      <c r="D39" s="5" t="s">
        <v>64</v>
      </c>
      <c r="E39" s="5">
        <v>15</v>
      </c>
      <c r="F39" s="5" t="s">
        <v>74</v>
      </c>
      <c r="G39" s="5">
        <f>AVERAGE(J39:BG39)</f>
        <v>8.8648947368421052</v>
      </c>
      <c r="H39" s="5">
        <f>_xlfn.STDEV.S(J39:BG39)</f>
        <v>1.6860052705742075</v>
      </c>
      <c r="I39" s="5">
        <f>H39/G39</f>
        <v>0.19018897805602195</v>
      </c>
      <c r="J39" s="5">
        <v>11.03</v>
      </c>
      <c r="K39" s="5">
        <v>11.05</v>
      </c>
      <c r="L39" s="5">
        <v>7.2960000000000003</v>
      </c>
      <c r="M39" s="5">
        <v>11.09</v>
      </c>
      <c r="N39" s="5">
        <v>8.15</v>
      </c>
      <c r="O39" s="5">
        <v>10.029999999999999</v>
      </c>
      <c r="P39" s="5">
        <v>10.28</v>
      </c>
      <c r="Q39" s="5">
        <v>11.01</v>
      </c>
      <c r="R39" s="5">
        <v>8.4380000000000006</v>
      </c>
      <c r="S39" s="5">
        <v>10.54</v>
      </c>
      <c r="T39" s="5">
        <v>5.1029999999999998</v>
      </c>
      <c r="U39" s="5">
        <v>9.8209999999999997</v>
      </c>
      <c r="V39" s="5">
        <v>7.8220000000000001</v>
      </c>
      <c r="W39" s="5">
        <v>9.3949999999999996</v>
      </c>
      <c r="X39" s="5">
        <v>8.7940000000000005</v>
      </c>
      <c r="Y39" s="5">
        <v>8.4580000000000002</v>
      </c>
      <c r="Z39" s="5">
        <v>7.7859999999999996</v>
      </c>
      <c r="AA39" s="5">
        <v>9.1620000000000008</v>
      </c>
      <c r="AB39" s="5">
        <v>8.7940000000000005</v>
      </c>
      <c r="AC39" s="5">
        <v>8.3290000000000006</v>
      </c>
      <c r="AD39" s="5">
        <v>6.92</v>
      </c>
      <c r="AE39" s="5">
        <v>8.4309999999999992</v>
      </c>
      <c r="AF39" s="5">
        <v>6.72</v>
      </c>
      <c r="AG39" s="5">
        <v>7.7859999999999996</v>
      </c>
      <c r="AH39" s="5">
        <v>7.8220000000000001</v>
      </c>
      <c r="AI39" s="5">
        <v>8.4309999999999992</v>
      </c>
      <c r="AJ39" s="5">
        <v>6.92</v>
      </c>
      <c r="AK39" s="5">
        <v>8.157</v>
      </c>
      <c r="AL39" s="5">
        <v>9.3279999999999994</v>
      </c>
      <c r="AM39" s="5">
        <v>7.8220000000000001</v>
      </c>
      <c r="AN39" s="5">
        <v>8.1080000000000005</v>
      </c>
      <c r="AO39" s="5">
        <v>9.2789999999999999</v>
      </c>
      <c r="AP39" s="5">
        <v>8.9610000000000003</v>
      </c>
      <c r="AQ39" s="5">
        <v>9.3949999999999996</v>
      </c>
      <c r="AR39" s="5">
        <v>15.08</v>
      </c>
      <c r="AS39" s="5">
        <v>7.3650000000000002</v>
      </c>
      <c r="AT39" s="5">
        <v>8.7029999999999994</v>
      </c>
      <c r="AU39" s="5">
        <v>9.26</v>
      </c>
    </row>
    <row r="40" spans="1:59" x14ac:dyDescent="0.25">
      <c r="A40" s="5" t="s">
        <v>83</v>
      </c>
      <c r="B40" s="5">
        <v>3</v>
      </c>
      <c r="C40" s="5">
        <v>25</v>
      </c>
      <c r="D40" s="5" t="s">
        <v>64</v>
      </c>
      <c r="E40" s="5">
        <v>15</v>
      </c>
      <c r="F40" s="5" t="s">
        <v>74</v>
      </c>
      <c r="G40" s="5">
        <f>AVERAGE(J40:BG40)</f>
        <v>10.216374999999998</v>
      </c>
      <c r="H40" s="5">
        <f>_xlfn.STDEV.S(J40:BG40)</f>
        <v>1.3855418909299837</v>
      </c>
      <c r="I40" s="5">
        <f>H40/G40</f>
        <v>0.13561971745653267</v>
      </c>
      <c r="J40" s="5">
        <v>11.15</v>
      </c>
      <c r="K40" s="5">
        <v>10.210000000000001</v>
      </c>
      <c r="L40" s="5">
        <v>9.44</v>
      </c>
      <c r="M40" s="5">
        <v>10.35</v>
      </c>
      <c r="N40" s="5">
        <v>8.8719999999999999</v>
      </c>
      <c r="O40" s="5">
        <v>11.17</v>
      </c>
      <c r="P40" s="5">
        <v>9.2059999999999995</v>
      </c>
      <c r="Q40" s="5">
        <v>11.21</v>
      </c>
      <c r="R40" s="5">
        <v>12.71</v>
      </c>
      <c r="S40" s="5">
        <v>9.5869999999999997</v>
      </c>
      <c r="T40" s="5">
        <v>13.27</v>
      </c>
      <c r="U40" s="5">
        <v>8.9039999999999999</v>
      </c>
      <c r="V40" s="5">
        <v>8.4390000000000001</v>
      </c>
      <c r="W40" s="5">
        <v>8.8719999999999999</v>
      </c>
      <c r="X40" s="5">
        <v>9.4499999999999993</v>
      </c>
      <c r="Y40" s="5">
        <v>10.39</v>
      </c>
      <c r="Z40" s="5">
        <v>9.8330000000000002</v>
      </c>
      <c r="AA40" s="5">
        <v>11.23</v>
      </c>
      <c r="AB40" s="5">
        <v>12.04</v>
      </c>
      <c r="AC40" s="5">
        <v>11.73</v>
      </c>
      <c r="AD40" s="5">
        <v>9.2059999999999995</v>
      </c>
      <c r="AE40" s="5">
        <v>10.35</v>
      </c>
      <c r="AF40" s="5">
        <v>7.609</v>
      </c>
      <c r="AG40" s="5">
        <v>9.9649999999999999</v>
      </c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</row>
    <row r="41" spans="1:59" x14ac:dyDescent="0.25">
      <c r="A41" s="5" t="s">
        <v>83</v>
      </c>
      <c r="B41" s="5">
        <v>4</v>
      </c>
      <c r="C41" s="5">
        <v>24</v>
      </c>
      <c r="D41" s="5" t="s">
        <v>64</v>
      </c>
      <c r="E41" s="5">
        <v>15</v>
      </c>
      <c r="F41" s="5" t="s">
        <v>66</v>
      </c>
      <c r="G41" s="5">
        <f>AVERAGE(J41:BG41)</f>
        <v>9.4377755102040837</v>
      </c>
      <c r="H41" s="5">
        <f>_xlfn.STDEV.S(J41:BG41)</f>
        <v>1.2967480522654971</v>
      </c>
      <c r="I41" s="5">
        <f>H41/G41</f>
        <v>0.13739975599795295</v>
      </c>
      <c r="J41" s="5">
        <v>12.52</v>
      </c>
      <c r="K41" s="5">
        <v>11.47</v>
      </c>
      <c r="L41" s="5">
        <v>9.5210000000000008</v>
      </c>
      <c r="M41" s="5">
        <v>8.2119999999999997</v>
      </c>
      <c r="N41" s="5">
        <v>8.827</v>
      </c>
      <c r="O41" s="5">
        <v>10.49</v>
      </c>
      <c r="P41" s="5">
        <v>8.343</v>
      </c>
      <c r="Q41" s="5">
        <v>10.029999999999999</v>
      </c>
      <c r="R41" s="5">
        <v>10.15</v>
      </c>
      <c r="S41" s="5">
        <v>10.119999999999999</v>
      </c>
      <c r="T41" s="5">
        <v>9.1120000000000001</v>
      </c>
      <c r="U41" s="5">
        <v>9.26</v>
      </c>
      <c r="V41" s="5">
        <v>7.1139999999999999</v>
      </c>
      <c r="W41" s="5">
        <v>9.8030000000000008</v>
      </c>
      <c r="X41" s="5">
        <v>10.39</v>
      </c>
      <c r="Y41" s="5">
        <v>10.89</v>
      </c>
      <c r="Z41" s="5">
        <v>11.82</v>
      </c>
      <c r="AA41" s="5">
        <v>12.82</v>
      </c>
      <c r="AB41" s="5">
        <v>8.827</v>
      </c>
      <c r="AC41" s="5">
        <v>9.4670000000000005</v>
      </c>
      <c r="AD41" s="5">
        <v>8.7750000000000004</v>
      </c>
      <c r="AE41" s="5">
        <v>9.1310000000000002</v>
      </c>
      <c r="AF41" s="5">
        <v>8.827</v>
      </c>
      <c r="AG41" s="5">
        <v>7.8949999999999996</v>
      </c>
      <c r="AH41" s="5">
        <v>8.5980000000000008</v>
      </c>
      <c r="AI41" s="5">
        <v>9.3279999999999994</v>
      </c>
      <c r="AJ41" s="5">
        <v>8.4580000000000002</v>
      </c>
      <c r="AK41" s="5">
        <v>8.1639999999999997</v>
      </c>
      <c r="AL41" s="5">
        <v>7.8730000000000002</v>
      </c>
      <c r="AM41" s="5">
        <v>10.3</v>
      </c>
      <c r="AN41" s="5">
        <v>8.8710000000000004</v>
      </c>
      <c r="AO41" s="5">
        <v>10.66</v>
      </c>
      <c r="AP41" s="5">
        <v>9.0809999999999995</v>
      </c>
      <c r="AQ41" s="5">
        <v>11.51</v>
      </c>
      <c r="AR41" s="5">
        <v>10.01</v>
      </c>
      <c r="AS41" s="5">
        <v>7.4039999999999999</v>
      </c>
      <c r="AT41" s="5">
        <v>7.9589999999999996</v>
      </c>
      <c r="AU41" s="5">
        <v>9.4969999999999999</v>
      </c>
      <c r="AV41" s="5">
        <v>8.8710000000000004</v>
      </c>
      <c r="AW41" s="5">
        <v>9.9239999999999995</v>
      </c>
      <c r="AX41" s="5">
        <v>10.49</v>
      </c>
      <c r="AY41" s="5">
        <v>8.1219999999999999</v>
      </c>
      <c r="AZ41" s="5">
        <v>7.3959999999999999</v>
      </c>
      <c r="BA41" s="5">
        <v>8.4510000000000005</v>
      </c>
      <c r="BB41" s="5">
        <v>8.9290000000000003</v>
      </c>
      <c r="BC41" s="5">
        <v>10.17</v>
      </c>
      <c r="BD41" s="5">
        <v>9.8030000000000008</v>
      </c>
      <c r="BE41" s="5">
        <v>8.1080000000000005</v>
      </c>
      <c r="BF41" s="5">
        <v>10.66</v>
      </c>
      <c r="BG41" s="5"/>
    </row>
    <row r="42" spans="1:59" x14ac:dyDescent="0.25">
      <c r="A42" s="5" t="s">
        <v>83</v>
      </c>
      <c r="B42" s="5">
        <v>3</v>
      </c>
      <c r="C42" s="5">
        <v>22</v>
      </c>
      <c r="D42" s="5" t="s">
        <v>64</v>
      </c>
      <c r="E42" s="5">
        <v>15</v>
      </c>
      <c r="F42" s="5" t="s">
        <v>74</v>
      </c>
      <c r="G42" s="5">
        <f>AVERAGE(J42:BG42)</f>
        <v>12.78367741935484</v>
      </c>
      <c r="H42" s="5">
        <f>_xlfn.STDEV.S(J42:BG42)</f>
        <v>14.2254376391662</v>
      </c>
      <c r="I42" s="5">
        <f>H42/G42</f>
        <v>1.1127813361144812</v>
      </c>
      <c r="J42" s="5">
        <v>10.46</v>
      </c>
      <c r="K42" s="5">
        <v>7.8230000000000004</v>
      </c>
      <c r="L42" s="5">
        <v>8.7690000000000001</v>
      </c>
      <c r="M42" s="5">
        <v>10.65</v>
      </c>
      <c r="N42" s="5">
        <v>8.7759999999999998</v>
      </c>
      <c r="O42" s="5">
        <v>11.54</v>
      </c>
      <c r="P42" s="5">
        <v>8.452</v>
      </c>
      <c r="Q42" s="5">
        <v>10.59</v>
      </c>
      <c r="R42" s="5">
        <v>8.5129999999999999</v>
      </c>
      <c r="S42" s="5">
        <v>11.17</v>
      </c>
      <c r="T42" s="5">
        <v>12.18</v>
      </c>
      <c r="U42" s="5">
        <v>12.64</v>
      </c>
      <c r="V42" s="5">
        <v>11.03</v>
      </c>
      <c r="W42" s="5">
        <v>11.14</v>
      </c>
      <c r="X42" s="9" t="s">
        <v>84</v>
      </c>
      <c r="Y42" s="5">
        <v>8.33</v>
      </c>
      <c r="Z42" s="5">
        <v>11.84</v>
      </c>
      <c r="AA42" s="5">
        <v>8.93</v>
      </c>
      <c r="AB42" s="5">
        <v>8.7690000000000001</v>
      </c>
      <c r="AC42" s="5">
        <v>88.93</v>
      </c>
      <c r="AD42" s="5">
        <v>9.1069999999999993</v>
      </c>
      <c r="AE42" s="5">
        <v>8.5389999999999997</v>
      </c>
      <c r="AF42" s="5">
        <v>11.51</v>
      </c>
      <c r="AG42" s="5">
        <v>9.2059999999999995</v>
      </c>
      <c r="AH42" s="5">
        <v>9.92</v>
      </c>
      <c r="AI42" s="5">
        <v>9.3770000000000007</v>
      </c>
      <c r="AJ42" s="5">
        <v>13.94</v>
      </c>
      <c r="AK42" s="5">
        <v>9.5220000000000002</v>
      </c>
      <c r="AL42" s="5">
        <v>14.18</v>
      </c>
      <c r="AM42" s="5">
        <v>9.2110000000000003</v>
      </c>
      <c r="AN42" s="5">
        <v>10.24</v>
      </c>
      <c r="AO42" s="5">
        <v>11.01</v>
      </c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</row>
    <row r="43" spans="1:59" x14ac:dyDescent="0.25">
      <c r="A43" s="5" t="s">
        <v>85</v>
      </c>
      <c r="B43" s="5">
        <v>5</v>
      </c>
      <c r="C43" s="5">
        <v>25</v>
      </c>
      <c r="D43" s="5" t="s">
        <v>64</v>
      </c>
      <c r="E43" s="5">
        <v>15</v>
      </c>
      <c r="F43" s="5" t="s">
        <v>74</v>
      </c>
      <c r="G43" s="5">
        <f>AVERAGE(J43:BG43)</f>
        <v>8.7683714285714291</v>
      </c>
      <c r="H43" s="5">
        <f>_xlfn.STDEV.S(J43:BG43)</f>
        <v>1.465246859059296</v>
      </c>
      <c r="I43" s="5">
        <f>H43/G43</f>
        <v>0.16710592964673471</v>
      </c>
      <c r="J43" s="5">
        <v>5.4480000000000004</v>
      </c>
      <c r="K43" s="5">
        <v>10.56</v>
      </c>
      <c r="L43" s="5">
        <v>10.86</v>
      </c>
      <c r="M43" s="5">
        <v>9.5860000000000003</v>
      </c>
      <c r="N43" s="5">
        <v>10.73</v>
      </c>
      <c r="O43" s="5">
        <v>11.17</v>
      </c>
      <c r="P43" s="5">
        <v>7.7050000000000001</v>
      </c>
      <c r="Q43" s="5">
        <v>7.4560000000000004</v>
      </c>
      <c r="R43" s="5">
        <v>11.21</v>
      </c>
      <c r="S43" s="5">
        <v>9.0489999999999995</v>
      </c>
      <c r="T43" s="5">
        <v>9.1110000000000007</v>
      </c>
      <c r="U43" s="5">
        <v>7.5780000000000003</v>
      </c>
      <c r="V43" s="5">
        <v>8.157</v>
      </c>
      <c r="W43" s="5">
        <v>10.119999999999999</v>
      </c>
      <c r="X43" s="5">
        <v>6.944</v>
      </c>
      <c r="Y43" s="5">
        <v>9.08</v>
      </c>
      <c r="Z43" s="5">
        <v>9.343</v>
      </c>
      <c r="AA43" s="5">
        <v>8.2119999999999997</v>
      </c>
      <c r="AB43" s="5">
        <v>9.9239999999999995</v>
      </c>
      <c r="AC43" s="5">
        <v>7.5780000000000003</v>
      </c>
      <c r="AD43" s="5">
        <v>10.119999999999999</v>
      </c>
      <c r="AE43" s="5">
        <v>7.7640000000000002</v>
      </c>
      <c r="AF43" s="5">
        <v>7.7640000000000002</v>
      </c>
      <c r="AG43" s="5">
        <v>10.86</v>
      </c>
      <c r="AH43" s="5">
        <v>7.4189999999999996</v>
      </c>
      <c r="AI43" s="5">
        <v>9.5020000000000007</v>
      </c>
      <c r="AJ43" s="5">
        <v>9.2050000000000001</v>
      </c>
      <c r="AK43" s="5">
        <v>7.09</v>
      </c>
      <c r="AL43" s="5">
        <v>7.1139999999999999</v>
      </c>
      <c r="AM43" s="5">
        <v>6.952</v>
      </c>
      <c r="AN43" s="5">
        <v>7.4880000000000004</v>
      </c>
      <c r="AO43" s="5">
        <v>7.4269999999999996</v>
      </c>
      <c r="AP43" s="5">
        <v>9.7859999999999996</v>
      </c>
      <c r="AQ43" s="5">
        <v>9.2050000000000001</v>
      </c>
      <c r="AR43" s="5">
        <v>9.3759999999999994</v>
      </c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</row>
    <row r="44" spans="1:59" x14ac:dyDescent="0.25">
      <c r="A44" s="5" t="s">
        <v>85</v>
      </c>
      <c r="B44" s="5">
        <v>6</v>
      </c>
      <c r="C44" s="5">
        <v>25</v>
      </c>
      <c r="D44" s="5" t="s">
        <v>64</v>
      </c>
      <c r="E44" s="5">
        <v>15</v>
      </c>
      <c r="F44" s="5" t="s">
        <v>90</v>
      </c>
      <c r="G44" s="5">
        <f>AVERAGE(J44:BG44)</f>
        <v>9.4426874999999999</v>
      </c>
      <c r="H44" s="5">
        <f>_xlfn.STDEV.S(J44:BG44)</f>
        <v>1.4575724723308878</v>
      </c>
      <c r="I44" s="5">
        <f>H44/G44</f>
        <v>0.15435991843750921</v>
      </c>
      <c r="J44" s="5">
        <v>7.7640000000000002</v>
      </c>
      <c r="K44" s="5">
        <v>12.59</v>
      </c>
      <c r="L44" s="5">
        <v>12.15</v>
      </c>
      <c r="M44" s="5">
        <v>12.82</v>
      </c>
      <c r="N44" s="5">
        <v>9.3699999999999992</v>
      </c>
      <c r="O44" s="5">
        <v>11.13</v>
      </c>
      <c r="P44" s="5">
        <v>12.14</v>
      </c>
      <c r="Q44" s="5">
        <v>9.8490000000000002</v>
      </c>
      <c r="R44" s="5">
        <v>10.17</v>
      </c>
      <c r="S44" s="5">
        <v>9.3279999999999994</v>
      </c>
      <c r="T44" s="5">
        <v>8.5380000000000003</v>
      </c>
      <c r="U44" s="5">
        <v>9.1050000000000004</v>
      </c>
      <c r="V44" s="5">
        <v>9.1609999999999996</v>
      </c>
      <c r="W44" s="5">
        <v>8.4380000000000006</v>
      </c>
      <c r="X44" s="5">
        <v>9.9179999999999993</v>
      </c>
      <c r="Y44" s="5">
        <v>9.1120000000000001</v>
      </c>
      <c r="Z44" s="5">
        <v>7.2960000000000003</v>
      </c>
      <c r="AA44" s="5">
        <v>8.7940000000000005</v>
      </c>
      <c r="AB44" s="5">
        <v>9.08</v>
      </c>
      <c r="AC44" s="5">
        <v>8.343</v>
      </c>
      <c r="AD44" s="5">
        <v>8.6180000000000003</v>
      </c>
      <c r="AE44" s="5">
        <v>9.5920000000000005</v>
      </c>
      <c r="AF44" s="5">
        <v>7.8949999999999996</v>
      </c>
      <c r="AG44" s="5">
        <v>9.3279999999999994</v>
      </c>
      <c r="AH44" s="5">
        <v>8.35</v>
      </c>
      <c r="AI44" s="5">
        <v>10.3</v>
      </c>
      <c r="AJ44" s="5">
        <v>8.8260000000000005</v>
      </c>
      <c r="AK44" s="5">
        <v>10.46</v>
      </c>
      <c r="AL44" s="5">
        <v>9.0739999999999998</v>
      </c>
      <c r="AM44" s="5">
        <v>7.1139999999999999</v>
      </c>
      <c r="AN44" s="5">
        <v>7.7859999999999996</v>
      </c>
      <c r="AO44" s="5">
        <v>9.7270000000000003</v>
      </c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</row>
    <row r="45" spans="1:59" s="5" customFormat="1" x14ac:dyDescent="0.25">
      <c r="A45" s="5" t="s">
        <v>85</v>
      </c>
      <c r="B45" s="5">
        <v>6</v>
      </c>
      <c r="C45" s="5">
        <v>23</v>
      </c>
      <c r="D45" s="5" t="s">
        <v>64</v>
      </c>
      <c r="E45" s="5">
        <v>15</v>
      </c>
      <c r="F45" s="5" t="s">
        <v>90</v>
      </c>
      <c r="G45" s="5">
        <f>AVERAGE(J45:BG45)</f>
        <v>9.3683333333333358</v>
      </c>
      <c r="H45" s="5">
        <f>_xlfn.STDEV.S(J45:BG45)</f>
        <v>1.6945363228899766</v>
      </c>
      <c r="I45" s="5">
        <f>H45/G45</f>
        <v>0.18087916629318371</v>
      </c>
      <c r="J45" s="5">
        <v>8.8520000000000003</v>
      </c>
      <c r="K45" s="5">
        <v>7.8719999999999999</v>
      </c>
      <c r="L45" s="5">
        <v>11.49</v>
      </c>
      <c r="M45" s="5">
        <v>9.08</v>
      </c>
      <c r="N45" s="5">
        <v>9.5969999999999995</v>
      </c>
      <c r="O45" s="5">
        <v>11.81</v>
      </c>
      <c r="P45" s="5">
        <v>9.5969999999999995</v>
      </c>
      <c r="Q45" s="5">
        <v>10.97</v>
      </c>
      <c r="R45" s="5">
        <v>9.1110000000000007</v>
      </c>
      <c r="S45" s="5">
        <v>10.66</v>
      </c>
      <c r="T45" s="5">
        <v>11.51</v>
      </c>
      <c r="U45" s="5">
        <v>11.59</v>
      </c>
      <c r="V45" s="5">
        <v>9.5020000000000007</v>
      </c>
      <c r="W45" s="5">
        <v>7.9370000000000003</v>
      </c>
      <c r="X45" s="5">
        <v>6.3</v>
      </c>
      <c r="Y45" s="5">
        <v>8.3290000000000006</v>
      </c>
      <c r="Z45" s="5">
        <v>6.6509999999999998</v>
      </c>
      <c r="AA45" s="5">
        <v>8.0440000000000005</v>
      </c>
      <c r="AB45" s="5">
        <v>7.4269999999999996</v>
      </c>
      <c r="AC45" s="5">
        <v>7.9589999999999996</v>
      </c>
      <c r="AD45" s="5">
        <v>9.5380000000000003</v>
      </c>
      <c r="AE45" s="5">
        <v>10.45</v>
      </c>
      <c r="AF45" s="5">
        <v>12.18</v>
      </c>
      <c r="AG45" s="5">
        <v>9.2040000000000006</v>
      </c>
      <c r="AH45" s="5">
        <v>10.119999999999999</v>
      </c>
      <c r="AI45" s="5">
        <v>7.24</v>
      </c>
      <c r="AJ45" s="5">
        <v>11.65</v>
      </c>
      <c r="AK45" s="5">
        <v>8.5380000000000003</v>
      </c>
      <c r="AL45" s="5">
        <v>8.8520000000000003</v>
      </c>
      <c r="AM45" s="5">
        <v>7.9589999999999996</v>
      </c>
      <c r="AN45" s="5">
        <v>7.6970000000000001</v>
      </c>
      <c r="AO45" s="5">
        <v>7.2949999999999999</v>
      </c>
      <c r="AP45" s="5">
        <v>7.5780000000000003</v>
      </c>
      <c r="AQ45" s="5">
        <v>12.14</v>
      </c>
      <c r="AR45" s="5">
        <v>8.3290000000000006</v>
      </c>
      <c r="AS45" s="5">
        <v>8.7739999999999991</v>
      </c>
      <c r="AT45" s="5">
        <v>7.4039999999999999</v>
      </c>
      <c r="AU45" s="5">
        <v>11.92</v>
      </c>
      <c r="AV45" s="5">
        <v>10.48</v>
      </c>
      <c r="AW45" s="5">
        <v>11.85</v>
      </c>
      <c r="AX45" s="5">
        <v>8.7739999999999991</v>
      </c>
      <c r="AY45" s="5">
        <v>11.21</v>
      </c>
    </row>
    <row r="46" spans="1:59" s="5" customFormat="1" x14ac:dyDescent="0.25">
      <c r="A46" s="5" t="s">
        <v>85</v>
      </c>
      <c r="B46" s="5">
        <v>6</v>
      </c>
      <c r="C46" s="5">
        <v>24</v>
      </c>
      <c r="D46" s="5" t="s">
        <v>86</v>
      </c>
      <c r="E46" s="5">
        <v>15</v>
      </c>
      <c r="F46" s="5" t="s">
        <v>88</v>
      </c>
      <c r="G46" s="5">
        <f>AVERAGE(J46:BG46)</f>
        <v>9.768470588235294</v>
      </c>
      <c r="H46" s="5">
        <f>_xlfn.STDEV.S(J46:BG46)</f>
        <v>1.9986708346221926</v>
      </c>
      <c r="I46" s="5">
        <f>H46/G46</f>
        <v>0.20460427418692356</v>
      </c>
      <c r="J46" s="5">
        <v>9.3759999999999994</v>
      </c>
      <c r="K46" s="5">
        <v>9.1739999999999995</v>
      </c>
      <c r="L46" s="5">
        <v>6.0039999999999996</v>
      </c>
      <c r="M46" s="5">
        <v>9.5030000000000001</v>
      </c>
      <c r="N46" s="5">
        <v>9.2050000000000001</v>
      </c>
      <c r="O46" s="5">
        <v>5.3319999999999999</v>
      </c>
      <c r="P46" s="5">
        <v>5.4379999999999997</v>
      </c>
      <c r="Q46" s="5">
        <v>11.47</v>
      </c>
      <c r="R46" s="5">
        <v>9.5210000000000008</v>
      </c>
      <c r="S46" s="5">
        <v>8.8520000000000003</v>
      </c>
      <c r="T46" s="5">
        <v>9.5210000000000008</v>
      </c>
      <c r="U46" s="5">
        <v>9.8320000000000007</v>
      </c>
      <c r="V46" s="5">
        <v>12.89</v>
      </c>
      <c r="W46" s="5">
        <v>9.9640000000000004</v>
      </c>
      <c r="X46" s="5">
        <v>5.4379999999999997</v>
      </c>
      <c r="Y46" s="5">
        <v>9.3940000000000001</v>
      </c>
      <c r="Z46" s="5">
        <v>9.2789999999999999</v>
      </c>
      <c r="AA46" s="5">
        <v>11.01</v>
      </c>
      <c r="AB46" s="5">
        <v>11.8</v>
      </c>
      <c r="AC46" s="5">
        <v>10.8</v>
      </c>
      <c r="AD46" s="5">
        <v>9.8030000000000008</v>
      </c>
      <c r="AE46" s="5">
        <v>14.17</v>
      </c>
      <c r="AF46" s="5">
        <v>12.53</v>
      </c>
      <c r="AG46" s="5">
        <v>10.17</v>
      </c>
      <c r="AH46" s="5">
        <v>10.39</v>
      </c>
      <c r="AI46" s="5">
        <v>10.54</v>
      </c>
      <c r="AJ46" s="5">
        <v>10.54</v>
      </c>
      <c r="AK46" s="5">
        <v>10.86</v>
      </c>
      <c r="AL46" s="5">
        <v>10.119999999999999</v>
      </c>
      <c r="AM46" s="5">
        <v>10.46</v>
      </c>
      <c r="AN46" s="5">
        <v>11.01</v>
      </c>
      <c r="AO46" s="5">
        <v>9.2110000000000003</v>
      </c>
      <c r="AP46" s="5">
        <v>10.98</v>
      </c>
      <c r="AQ46" s="5">
        <v>7.5410000000000004</v>
      </c>
    </row>
    <row r="47" spans="1:59" s="5" customFormat="1" x14ac:dyDescent="0.25">
      <c r="A47" s="5" t="s">
        <v>85</v>
      </c>
      <c r="B47" s="5">
        <v>6</v>
      </c>
      <c r="C47" s="5">
        <v>24</v>
      </c>
      <c r="D47" s="5" t="s">
        <v>87</v>
      </c>
      <c r="E47" s="5">
        <v>15</v>
      </c>
      <c r="F47" s="5" t="s">
        <v>88</v>
      </c>
      <c r="G47" s="5">
        <f>AVERAGE(J47:BG47)</f>
        <v>8.7201851851851835</v>
      </c>
      <c r="H47" s="5">
        <f>_xlfn.STDEV.S(J47:BG47)</f>
        <v>1.2374994650204749</v>
      </c>
      <c r="I47" s="5">
        <f>H47/G47</f>
        <v>0.14191206250102076</v>
      </c>
      <c r="J47" s="5">
        <v>9.5210000000000008</v>
      </c>
      <c r="K47" s="5">
        <v>8.6440000000000001</v>
      </c>
      <c r="L47" s="5">
        <v>9.4489999999999998</v>
      </c>
      <c r="M47" s="5">
        <v>7.5410000000000004</v>
      </c>
      <c r="N47" s="5">
        <v>7.1139999999999999</v>
      </c>
      <c r="O47" s="5">
        <v>8.4309999999999992</v>
      </c>
      <c r="P47" s="5">
        <v>8.827</v>
      </c>
      <c r="Q47" s="5">
        <v>8.9290000000000003</v>
      </c>
      <c r="R47" s="5">
        <v>8.4920000000000009</v>
      </c>
      <c r="S47" s="5">
        <v>9.1120000000000001</v>
      </c>
      <c r="T47" s="5">
        <v>10.24</v>
      </c>
      <c r="U47" s="5">
        <v>8.15</v>
      </c>
      <c r="V47" s="5">
        <v>6.548</v>
      </c>
      <c r="W47" s="5">
        <v>8.7940000000000005</v>
      </c>
      <c r="X47" s="5">
        <v>10.56</v>
      </c>
      <c r="Y47" s="5">
        <v>9.8040000000000003</v>
      </c>
      <c r="Z47" s="5">
        <v>9.0809999999999995</v>
      </c>
      <c r="AA47" s="5">
        <v>8.35</v>
      </c>
      <c r="AB47" s="5">
        <v>11.17</v>
      </c>
      <c r="AC47" s="5">
        <v>9.1620000000000008</v>
      </c>
      <c r="AD47" s="5">
        <v>6.8289999999999997</v>
      </c>
      <c r="AE47" s="5">
        <v>7.09</v>
      </c>
      <c r="AF47" s="5">
        <v>10.66</v>
      </c>
      <c r="AG47" s="5">
        <v>8.4920000000000009</v>
      </c>
      <c r="AH47" s="5">
        <v>9.4489999999999998</v>
      </c>
      <c r="AI47" s="5">
        <v>6.4080000000000004</v>
      </c>
      <c r="AJ47" s="5">
        <v>8.5980000000000008</v>
      </c>
    </row>
    <row r="48" spans="1:59" s="5" customFormat="1" x14ac:dyDescent="0.25">
      <c r="A48" s="5" t="s">
        <v>85</v>
      </c>
      <c r="B48" s="5">
        <v>6</v>
      </c>
      <c r="C48" s="5">
        <v>22</v>
      </c>
      <c r="D48" s="5" t="s">
        <v>64</v>
      </c>
      <c r="E48" s="5">
        <v>15</v>
      </c>
      <c r="F48" s="5" t="s">
        <v>66</v>
      </c>
      <c r="G48" s="5">
        <f>AVERAGE(J48:BG48)</f>
        <v>8.948411764705881</v>
      </c>
      <c r="H48" s="5">
        <f>_xlfn.STDEV.S(J48:BG48)</f>
        <v>1.4555464686095161</v>
      </c>
      <c r="I48" s="5">
        <f>H48/G48</f>
        <v>0.1626597553713888</v>
      </c>
      <c r="J48" s="5">
        <v>9.8040000000000003</v>
      </c>
      <c r="K48" s="5">
        <v>8.98</v>
      </c>
      <c r="L48" s="5">
        <v>8.7750000000000004</v>
      </c>
      <c r="M48" s="5">
        <v>8.2059999999999995</v>
      </c>
      <c r="N48" s="5">
        <v>8.7949999999999999</v>
      </c>
      <c r="O48" s="5">
        <v>9.4489999999999998</v>
      </c>
      <c r="P48" s="5">
        <v>8.6709999999999994</v>
      </c>
      <c r="Q48" s="5">
        <v>10.35</v>
      </c>
      <c r="R48" s="5">
        <v>8.343</v>
      </c>
      <c r="S48" s="5">
        <v>6.8289999999999997</v>
      </c>
      <c r="T48" s="5">
        <v>6.4169999999999998</v>
      </c>
      <c r="U48" s="5">
        <v>9.8040000000000003</v>
      </c>
      <c r="V48" s="5">
        <v>8.4580000000000002</v>
      </c>
      <c r="W48" s="5">
        <v>11.15</v>
      </c>
      <c r="X48" s="5">
        <v>10.32</v>
      </c>
      <c r="Y48" s="5">
        <v>7.4039999999999999</v>
      </c>
      <c r="Z48" s="5">
        <v>7.4269999999999996</v>
      </c>
      <c r="AA48" s="5">
        <v>6.6520000000000001</v>
      </c>
      <c r="AB48" s="5">
        <v>9.5389999999999997</v>
      </c>
      <c r="AC48" s="5">
        <v>9.5389999999999997</v>
      </c>
      <c r="AD48" s="5">
        <v>10.56</v>
      </c>
      <c r="AE48" s="5">
        <v>9.734</v>
      </c>
      <c r="AF48" s="5">
        <v>9.3710000000000004</v>
      </c>
      <c r="AG48" s="5">
        <v>6.9530000000000003</v>
      </c>
      <c r="AH48" s="5">
        <v>9.9190000000000005</v>
      </c>
      <c r="AI48" s="5">
        <v>9.2050000000000001</v>
      </c>
      <c r="AJ48" s="5">
        <v>8.9990000000000006</v>
      </c>
      <c r="AK48" s="5">
        <v>9.0809999999999995</v>
      </c>
      <c r="AL48" s="5">
        <v>12.55</v>
      </c>
      <c r="AM48" s="5">
        <v>6.9530000000000003</v>
      </c>
      <c r="AN48" s="5">
        <v>7.5789999999999997</v>
      </c>
      <c r="AO48" s="5">
        <v>7.09</v>
      </c>
      <c r="AP48" s="5">
        <v>10.54</v>
      </c>
      <c r="AQ48" s="5">
        <v>10.8</v>
      </c>
    </row>
    <row r="49" spans="1:59" s="5" customFormat="1" x14ac:dyDescent="0.25">
      <c r="A49" s="5" t="s">
        <v>85</v>
      </c>
      <c r="B49" s="5">
        <v>5</v>
      </c>
      <c r="C49" s="5">
        <v>24</v>
      </c>
      <c r="D49" s="5" t="s">
        <v>64</v>
      </c>
      <c r="E49" s="5">
        <v>15</v>
      </c>
      <c r="F49" s="5" t="s">
        <v>74</v>
      </c>
      <c r="G49" s="5">
        <f>AVERAGE(J49:BG49)</f>
        <v>8.8181249999999984</v>
      </c>
      <c r="H49" s="5">
        <f>_xlfn.STDEV.S(J49:BG49)</f>
        <v>1.7386629596033849</v>
      </c>
      <c r="I49" s="5">
        <f>H49/G49</f>
        <v>0.19716923491143357</v>
      </c>
      <c r="J49" s="5">
        <v>9.8330000000000002</v>
      </c>
      <c r="K49" s="5">
        <v>10.59</v>
      </c>
      <c r="L49" s="5">
        <v>10.66</v>
      </c>
      <c r="M49" s="5">
        <v>9.1059999999999999</v>
      </c>
      <c r="N49" s="5">
        <v>8.1080000000000005</v>
      </c>
      <c r="O49" s="5">
        <v>9.9589999999999996</v>
      </c>
      <c r="P49" s="5">
        <v>9.407</v>
      </c>
      <c r="Q49" s="5">
        <v>7.7859999999999996</v>
      </c>
      <c r="R49" s="5">
        <v>8.4309999999999992</v>
      </c>
      <c r="S49" s="5">
        <v>8.9290000000000003</v>
      </c>
      <c r="T49" s="5">
        <v>9.7859999999999996</v>
      </c>
      <c r="U49" s="5">
        <v>9.8729999999999993</v>
      </c>
      <c r="V49" s="5">
        <v>7.5410000000000004</v>
      </c>
      <c r="W49" s="5">
        <v>8.2680000000000007</v>
      </c>
      <c r="X49" s="5">
        <v>7.21</v>
      </c>
      <c r="Y49" s="5">
        <v>7.7050000000000001</v>
      </c>
      <c r="Z49" s="5">
        <v>7.21</v>
      </c>
      <c r="AA49" s="5">
        <v>8.7040000000000006</v>
      </c>
      <c r="AB49" s="5">
        <v>10.26</v>
      </c>
      <c r="AC49" s="5">
        <v>8.1219999999999999</v>
      </c>
      <c r="AD49" s="5">
        <v>9.2050000000000001</v>
      </c>
      <c r="AE49" s="5">
        <v>10.029999999999999</v>
      </c>
      <c r="AF49" s="5">
        <v>10.58</v>
      </c>
      <c r="AG49" s="5">
        <v>1.17</v>
      </c>
      <c r="AH49" s="5">
        <v>9.1059999999999999</v>
      </c>
      <c r="AI49" s="5">
        <v>8.1010000000000009</v>
      </c>
      <c r="AJ49" s="5">
        <v>9.7799999999999994</v>
      </c>
      <c r="AK49" s="5">
        <v>10.45</v>
      </c>
      <c r="AL49" s="5">
        <v>9.7859999999999996</v>
      </c>
      <c r="AM49" s="5">
        <v>9.7859999999999996</v>
      </c>
      <c r="AN49" s="5">
        <v>8.3490000000000002</v>
      </c>
      <c r="AO49" s="5">
        <v>8.3490000000000002</v>
      </c>
    </row>
    <row r="50" spans="1:59" s="5" customFormat="1" x14ac:dyDescent="0.25">
      <c r="A50" s="5" t="s">
        <v>85</v>
      </c>
      <c r="B50" s="5">
        <v>4</v>
      </c>
      <c r="C50" s="5">
        <v>25</v>
      </c>
      <c r="D50" s="5" t="s">
        <v>64</v>
      </c>
      <c r="E50" s="5">
        <v>15</v>
      </c>
      <c r="F50" s="5" t="s">
        <v>74</v>
      </c>
      <c r="G50" s="5">
        <f>AVERAGE(J50:BG50)</f>
        <v>10.231441176470591</v>
      </c>
      <c r="H50" s="5">
        <f>_xlfn.STDEV.S(J50:BG50)</f>
        <v>1.3386586500237403</v>
      </c>
      <c r="I50" s="5">
        <f>H50/G50</f>
        <v>0.1308377409335329</v>
      </c>
      <c r="J50" s="5">
        <v>10.72</v>
      </c>
      <c r="K50" s="5">
        <v>10.59</v>
      </c>
      <c r="L50" s="5">
        <v>9.1120000000000001</v>
      </c>
      <c r="M50" s="5">
        <v>11.13</v>
      </c>
      <c r="N50" s="5">
        <v>10.79</v>
      </c>
      <c r="O50" s="5">
        <v>11.49</v>
      </c>
      <c r="P50" s="5">
        <v>12.14</v>
      </c>
      <c r="Q50" s="5">
        <v>10.01</v>
      </c>
      <c r="R50" s="5">
        <v>10.119999999999999</v>
      </c>
      <c r="S50" s="5">
        <v>9.5860000000000003</v>
      </c>
      <c r="T50" s="5">
        <v>11.63</v>
      </c>
      <c r="U50" s="5">
        <v>12.53</v>
      </c>
      <c r="V50" s="5">
        <v>12.93</v>
      </c>
      <c r="W50" s="5">
        <v>8.5980000000000008</v>
      </c>
      <c r="X50" s="5">
        <v>11.49</v>
      </c>
      <c r="Y50" s="5">
        <v>8.827</v>
      </c>
      <c r="Z50" s="5">
        <v>9.3759999999999994</v>
      </c>
      <c r="AA50" s="5">
        <v>10.17</v>
      </c>
      <c r="AB50" s="5">
        <v>8.157</v>
      </c>
      <c r="AC50" s="5">
        <v>10.81</v>
      </c>
      <c r="AD50" s="5">
        <v>7.1539999999999999</v>
      </c>
      <c r="AE50" s="5">
        <v>10.66</v>
      </c>
      <c r="AF50" s="5">
        <v>10.8</v>
      </c>
      <c r="AG50" s="5">
        <v>10.45</v>
      </c>
      <c r="AH50" s="5">
        <v>10.5</v>
      </c>
      <c r="AI50" s="5">
        <v>12.16</v>
      </c>
      <c r="AJ50" s="5">
        <v>9.1120000000000001</v>
      </c>
      <c r="AK50" s="5">
        <v>10.81</v>
      </c>
      <c r="AL50" s="5">
        <v>8.157</v>
      </c>
      <c r="AM50" s="5">
        <v>10.17</v>
      </c>
      <c r="AN50" s="5">
        <v>9.3759999999999994</v>
      </c>
      <c r="AO50" s="5">
        <v>8.827</v>
      </c>
      <c r="AP50" s="5">
        <v>10.66</v>
      </c>
      <c r="AQ50" s="5">
        <v>8.827</v>
      </c>
    </row>
    <row r="51" spans="1:59" s="5" customFormat="1" x14ac:dyDescent="0.25">
      <c r="A51" s="5" t="s">
        <v>85</v>
      </c>
      <c r="B51" s="5">
        <v>6</v>
      </c>
      <c r="C51" s="5">
        <v>21</v>
      </c>
      <c r="D51" s="5" t="s">
        <v>64</v>
      </c>
      <c r="E51" s="5">
        <v>15</v>
      </c>
      <c r="F51" s="5" t="s">
        <v>66</v>
      </c>
      <c r="G51" s="5">
        <f>AVERAGE(J51:BG51)</f>
        <v>8.5026249999999983</v>
      </c>
      <c r="H51" s="5">
        <f>_xlfn.STDEV.S(J51:BG51)</f>
        <v>1.8255633288774151</v>
      </c>
      <c r="I51" s="5">
        <f>H51/G51</f>
        <v>0.21470585012010002</v>
      </c>
      <c r="J51" s="5">
        <v>11.69</v>
      </c>
      <c r="K51" s="5">
        <v>9.6639999999999997</v>
      </c>
      <c r="L51" s="5">
        <v>9.2119999999999997</v>
      </c>
      <c r="M51" s="5">
        <v>11.47</v>
      </c>
      <c r="N51" s="5">
        <v>8.1010000000000009</v>
      </c>
      <c r="O51" s="5">
        <v>6.4870000000000001</v>
      </c>
      <c r="P51" s="5">
        <v>9.6579999999999995</v>
      </c>
      <c r="Q51" s="5">
        <v>7.7060000000000004</v>
      </c>
      <c r="R51" s="5">
        <v>7.6909999999999998</v>
      </c>
      <c r="S51" s="5">
        <v>6.72</v>
      </c>
      <c r="T51" s="5">
        <v>7.3659999999999997</v>
      </c>
      <c r="U51" s="5">
        <v>12.59</v>
      </c>
      <c r="V51" s="5">
        <v>12.37</v>
      </c>
      <c r="W51" s="5">
        <v>12.19</v>
      </c>
      <c r="X51" s="5">
        <v>7.4889999999999999</v>
      </c>
      <c r="Y51" s="5">
        <v>9.2059999999999995</v>
      </c>
      <c r="Z51" s="5">
        <v>6.8209999999999997</v>
      </c>
      <c r="AA51" s="5">
        <v>9.2059999999999995</v>
      </c>
      <c r="AB51" s="5">
        <v>6.8209999999999997</v>
      </c>
      <c r="AC51" s="5">
        <v>8.2680000000000007</v>
      </c>
      <c r="AD51" s="5">
        <v>8.1010000000000009</v>
      </c>
      <c r="AE51" s="5">
        <v>7.2409999999999997</v>
      </c>
      <c r="AF51" s="5">
        <v>6.8780000000000001</v>
      </c>
      <c r="AG51" s="5">
        <v>8.1229999999999993</v>
      </c>
      <c r="AH51" s="5">
        <v>9.3770000000000007</v>
      </c>
      <c r="AI51" s="5">
        <v>8.1229999999999993</v>
      </c>
      <c r="AJ51" s="5">
        <v>6.0049999999999999</v>
      </c>
      <c r="AK51" s="5">
        <v>7.1150000000000002</v>
      </c>
      <c r="AL51" s="5">
        <v>7.42</v>
      </c>
      <c r="AM51" s="5">
        <v>8.33</v>
      </c>
      <c r="AN51" s="5">
        <v>6.7789999999999999</v>
      </c>
      <c r="AO51" s="5">
        <v>7.8659999999999997</v>
      </c>
    </row>
    <row r="52" spans="1:59" s="5" customFormat="1" x14ac:dyDescent="0.25">
      <c r="A52" s="5" t="s">
        <v>63</v>
      </c>
      <c r="B52" s="5">
        <v>17</v>
      </c>
      <c r="C52" s="5">
        <v>19</v>
      </c>
      <c r="D52" s="5" t="s">
        <v>64</v>
      </c>
      <c r="E52" s="5">
        <v>30</v>
      </c>
      <c r="F52" s="5" t="s">
        <v>65</v>
      </c>
      <c r="G52" s="5">
        <f>AVERAGE(J52:AM52)</f>
        <v>27.16888888888889</v>
      </c>
      <c r="H52" s="5">
        <f>_xlfn.STDEV.S(J52:AC52)</f>
        <v>2.8859377295685329</v>
      </c>
      <c r="I52" s="5">
        <f>H52/G52</f>
        <v>0.1062221477429936</v>
      </c>
      <c r="J52" s="5">
        <v>26.37</v>
      </c>
      <c r="K52" s="5">
        <v>23.81</v>
      </c>
      <c r="L52" s="5">
        <v>24.68</v>
      </c>
      <c r="M52" s="5">
        <v>22.47</v>
      </c>
      <c r="N52" s="5">
        <v>25.1</v>
      </c>
      <c r="O52" s="5">
        <v>25.67</v>
      </c>
      <c r="P52" s="5">
        <v>25.9</v>
      </c>
      <c r="Q52" s="5">
        <v>31.39</v>
      </c>
      <c r="R52" s="5">
        <v>26.61</v>
      </c>
      <c r="S52" s="5">
        <v>25.25</v>
      </c>
      <c r="T52" s="5">
        <v>29.35</v>
      </c>
      <c r="U52" s="5">
        <v>27.24</v>
      </c>
      <c r="V52" s="5">
        <v>30.8</v>
      </c>
      <c r="W52" s="5">
        <v>22.19</v>
      </c>
      <c r="X52" s="5">
        <v>25.62</v>
      </c>
      <c r="Y52" s="5">
        <v>25.62</v>
      </c>
      <c r="Z52" s="5">
        <v>25.84</v>
      </c>
      <c r="AA52" s="5">
        <v>24.01</v>
      </c>
      <c r="AB52" s="5">
        <v>30.06</v>
      </c>
      <c r="AC52" s="5">
        <v>32.53</v>
      </c>
      <c r="AD52" s="5">
        <v>31.22</v>
      </c>
      <c r="AE52" s="5">
        <v>25.9</v>
      </c>
      <c r="AF52" s="5">
        <v>26.58</v>
      </c>
      <c r="AG52" s="5">
        <v>28.43</v>
      </c>
      <c r="AH52" s="5">
        <v>27.55</v>
      </c>
      <c r="AI52" s="5">
        <v>27.11</v>
      </c>
      <c r="AJ52" s="5">
        <v>36.26</v>
      </c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</row>
    <row r="53" spans="1:59" s="5" customFormat="1" x14ac:dyDescent="0.25">
      <c r="A53" s="5" t="s">
        <v>63</v>
      </c>
      <c r="B53" s="5">
        <v>16</v>
      </c>
      <c r="C53" s="5">
        <v>20</v>
      </c>
      <c r="D53" s="5" t="s">
        <v>64</v>
      </c>
      <c r="E53" s="5">
        <v>30</v>
      </c>
      <c r="F53" s="5" t="s">
        <v>66</v>
      </c>
      <c r="G53" s="5">
        <f>AVERAGE(J53:AN53)</f>
        <v>29.669032258064515</v>
      </c>
      <c r="H53" s="5">
        <f>_xlfn.STDEV.S(J53:AN53)</f>
        <v>2.8257498766860802</v>
      </c>
      <c r="I53" s="5">
        <f>H53/G53</f>
        <v>9.5242401306095736E-2</v>
      </c>
      <c r="J53" s="5">
        <v>27.65</v>
      </c>
      <c r="K53" s="5">
        <v>35.17</v>
      </c>
      <c r="L53" s="5">
        <v>30.79</v>
      </c>
      <c r="M53" s="5">
        <v>32.909999999999997</v>
      </c>
      <c r="N53" s="5">
        <v>28.39</v>
      </c>
      <c r="O53" s="5">
        <v>31.28</v>
      </c>
      <c r="P53" s="5">
        <v>30.09</v>
      </c>
      <c r="Q53" s="5">
        <v>30.9</v>
      </c>
      <c r="R53" s="5">
        <v>31.54</v>
      </c>
      <c r="S53" s="5">
        <v>26.69</v>
      </c>
      <c r="T53" s="5">
        <v>30.75</v>
      </c>
      <c r="U53" s="5">
        <v>32.32</v>
      </c>
      <c r="V53" s="5">
        <v>35.229999999999997</v>
      </c>
      <c r="W53" s="5">
        <v>33.119999999999997</v>
      </c>
      <c r="X53" s="5">
        <v>27.52</v>
      </c>
      <c r="Y53" s="5">
        <v>29.4</v>
      </c>
      <c r="Z53" s="5">
        <v>24.65</v>
      </c>
      <c r="AA53" s="5">
        <v>29.69</v>
      </c>
      <c r="AB53" s="5">
        <v>32.369999999999997</v>
      </c>
      <c r="AC53" s="5">
        <v>27.39</v>
      </c>
      <c r="AD53" s="5">
        <v>30.1</v>
      </c>
      <c r="AE53" s="5">
        <v>28.14</v>
      </c>
      <c r="AF53" s="5">
        <v>24.47</v>
      </c>
      <c r="AG53" s="5">
        <v>29.47</v>
      </c>
      <c r="AH53" s="5">
        <v>27.91</v>
      </c>
      <c r="AI53" s="5">
        <v>25.33</v>
      </c>
      <c r="AJ53" s="5">
        <v>27.56</v>
      </c>
      <c r="AK53" s="5">
        <v>33.86</v>
      </c>
      <c r="AL53" s="5">
        <v>26.97</v>
      </c>
      <c r="AM53" s="5">
        <v>29.31</v>
      </c>
      <c r="AN53" s="5">
        <v>28.77</v>
      </c>
    </row>
    <row r="54" spans="1:59" s="5" customFormat="1" x14ac:dyDescent="0.25">
      <c r="A54" s="5" t="s">
        <v>63</v>
      </c>
      <c r="B54" s="5">
        <v>17</v>
      </c>
      <c r="C54" s="5">
        <v>20</v>
      </c>
      <c r="D54" s="5" t="s">
        <v>64</v>
      </c>
      <c r="E54" s="5">
        <v>30</v>
      </c>
      <c r="F54" s="5" t="s">
        <v>67</v>
      </c>
      <c r="G54" s="5">
        <f>AVERAGE(J54:AY54)</f>
        <v>27.256764705882357</v>
      </c>
      <c r="H54" s="5">
        <f>_xlfn.STDEV.S(J54:AY54)</f>
        <v>3.294202180128766</v>
      </c>
      <c r="I54" s="5">
        <f>H54/G54</f>
        <v>0.12085815083614217</v>
      </c>
      <c r="J54" s="5">
        <v>28.14</v>
      </c>
      <c r="K54" s="5">
        <v>26.79</v>
      </c>
      <c r="L54" s="5">
        <v>26.17</v>
      </c>
      <c r="M54" s="5">
        <v>26.49</v>
      </c>
      <c r="N54" s="5">
        <v>27.98</v>
      </c>
      <c r="O54" s="5">
        <v>27.54</v>
      </c>
      <c r="P54" s="5">
        <v>25.9</v>
      </c>
      <c r="Q54" s="5">
        <v>27.03</v>
      </c>
      <c r="R54" s="5">
        <v>26.44</v>
      </c>
      <c r="S54" s="5">
        <v>29.97</v>
      </c>
      <c r="T54" s="5">
        <v>21.42</v>
      </c>
      <c r="U54" s="5">
        <v>27.98</v>
      </c>
      <c r="V54" s="5">
        <v>32.19</v>
      </c>
      <c r="W54" s="5">
        <v>23.89</v>
      </c>
      <c r="X54" s="5">
        <v>26.54</v>
      </c>
      <c r="Y54" s="5">
        <v>25.77</v>
      </c>
      <c r="Z54" s="5">
        <v>26.44</v>
      </c>
      <c r="AA54" s="5">
        <v>27.28</v>
      </c>
      <c r="AB54" s="5">
        <v>26.1</v>
      </c>
      <c r="AC54" s="5">
        <v>22.46</v>
      </c>
      <c r="AD54" s="5">
        <v>24.13</v>
      </c>
      <c r="AE54" s="5">
        <v>25.58</v>
      </c>
      <c r="AF54" s="5">
        <v>26.06</v>
      </c>
      <c r="AG54" s="5">
        <v>27.98</v>
      </c>
      <c r="AH54" s="5">
        <v>25.57</v>
      </c>
      <c r="AI54" s="5">
        <v>28.29</v>
      </c>
      <c r="AJ54" s="5">
        <v>23.77</v>
      </c>
      <c r="AK54" s="5">
        <v>23.01</v>
      </c>
      <c r="AL54" s="5">
        <v>33.31</v>
      </c>
      <c r="AM54" s="5">
        <v>36.69</v>
      </c>
      <c r="AN54" s="5">
        <v>35.659999999999997</v>
      </c>
      <c r="AO54" s="5">
        <v>28.08</v>
      </c>
      <c r="AP54" s="5">
        <v>28.14</v>
      </c>
      <c r="AQ54" s="5">
        <v>27.94</v>
      </c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</row>
    <row r="55" spans="1:59" s="5" customFormat="1" x14ac:dyDescent="0.25">
      <c r="A55" s="5" t="s">
        <v>63</v>
      </c>
      <c r="B55" s="5">
        <v>17</v>
      </c>
      <c r="C55" s="5">
        <v>22</v>
      </c>
      <c r="D55" s="5" t="s">
        <v>64</v>
      </c>
      <c r="E55" s="5">
        <v>30</v>
      </c>
      <c r="F55" s="5" t="s">
        <v>67</v>
      </c>
      <c r="G55" s="5">
        <f>AVERAGE(J55:AM55)</f>
        <v>29.491666666666667</v>
      </c>
      <c r="H55" s="5">
        <f>_xlfn.STDEV.S(J55:AC55)</f>
        <v>2.8922951640158492</v>
      </c>
      <c r="I55" s="5">
        <f>H55/G55</f>
        <v>9.8071607708929615E-2</v>
      </c>
      <c r="J55" s="5">
        <v>28.16</v>
      </c>
      <c r="K55" s="5">
        <v>27.65</v>
      </c>
      <c r="L55" s="5">
        <v>31.9</v>
      </c>
      <c r="M55" s="5">
        <v>32.409999999999997</v>
      </c>
      <c r="N55" s="5">
        <v>28.67</v>
      </c>
      <c r="O55" s="5">
        <v>27.35</v>
      </c>
      <c r="P55" s="5">
        <v>34.47</v>
      </c>
      <c r="Q55" s="5">
        <v>32.479999999999997</v>
      </c>
      <c r="R55" s="5">
        <v>29.51</v>
      </c>
      <c r="S55" s="5">
        <v>27.41</v>
      </c>
      <c r="T55" s="5">
        <v>26.34</v>
      </c>
      <c r="U55" s="5">
        <v>28.51</v>
      </c>
      <c r="V55" s="5">
        <v>34.5</v>
      </c>
      <c r="W55" s="5">
        <v>34.47</v>
      </c>
      <c r="X55" s="5">
        <v>26.39</v>
      </c>
      <c r="Y55" s="5">
        <v>28.61</v>
      </c>
      <c r="Z55" s="5">
        <v>27.23</v>
      </c>
      <c r="AA55" s="5">
        <v>27.51</v>
      </c>
      <c r="AB55" s="5">
        <v>25.56</v>
      </c>
      <c r="AC55" s="5">
        <v>30.2</v>
      </c>
      <c r="AD55" s="5">
        <v>31.42</v>
      </c>
      <c r="AE55" s="5">
        <v>31.51</v>
      </c>
      <c r="AF55" s="5">
        <v>30.25</v>
      </c>
      <c r="AG55" s="5">
        <v>28.92</v>
      </c>
      <c r="AH55" s="5">
        <v>29.18</v>
      </c>
      <c r="AI55" s="5">
        <v>26.35</v>
      </c>
      <c r="AJ55" s="5">
        <v>37.450000000000003</v>
      </c>
      <c r="AK55" s="5">
        <v>27.94</v>
      </c>
      <c r="AL55" s="5">
        <v>27.65</v>
      </c>
      <c r="AM55" s="5">
        <v>24.75</v>
      </c>
      <c r="AN55" s="5">
        <v>27.22</v>
      </c>
      <c r="AO55" s="5">
        <v>24.25</v>
      </c>
      <c r="AP55" s="5">
        <v>33.119999999999997</v>
      </c>
    </row>
    <row r="56" spans="1:59" s="5" customFormat="1" x14ac:dyDescent="0.25">
      <c r="A56" s="5" t="s">
        <v>63</v>
      </c>
      <c r="B56" s="5">
        <v>17</v>
      </c>
      <c r="C56" s="5">
        <v>21</v>
      </c>
      <c r="D56" s="5" t="s">
        <v>64</v>
      </c>
      <c r="E56" s="5">
        <v>30</v>
      </c>
      <c r="F56" s="5" t="s">
        <v>67</v>
      </c>
      <c r="G56" s="5">
        <f>AVERAGE(J56:AM56)</f>
        <v>30.492333333333342</v>
      </c>
      <c r="H56" s="5">
        <f>_xlfn.STDEV.S(J56:AC56)</f>
        <v>4.0459230616822</v>
      </c>
      <c r="I56" s="5">
        <f>H56/G56</f>
        <v>0.13268656804493584</v>
      </c>
      <c r="J56" s="5">
        <v>28.98</v>
      </c>
      <c r="K56" s="5">
        <v>29.14</v>
      </c>
      <c r="L56" s="5">
        <v>24.9</v>
      </c>
      <c r="M56" s="5">
        <v>29.25</v>
      </c>
      <c r="N56" s="5">
        <v>23.96</v>
      </c>
      <c r="O56" s="5">
        <v>36.64</v>
      </c>
      <c r="P56" s="5">
        <v>32.92</v>
      </c>
      <c r="Q56" s="5">
        <v>28.15</v>
      </c>
      <c r="R56" s="5">
        <v>37.229999999999997</v>
      </c>
      <c r="S56" s="5">
        <v>36.950000000000003</v>
      </c>
      <c r="T56" s="5">
        <v>35.01</v>
      </c>
      <c r="U56" s="5">
        <v>33.47</v>
      </c>
      <c r="V56" s="5">
        <v>33.79</v>
      </c>
      <c r="W56" s="5">
        <v>27.69</v>
      </c>
      <c r="X56" s="5">
        <v>24.84</v>
      </c>
      <c r="Y56" s="5">
        <v>30.91</v>
      </c>
      <c r="Z56" s="5">
        <v>31.44</v>
      </c>
      <c r="AA56" s="5">
        <v>34</v>
      </c>
      <c r="AB56" s="5">
        <v>30.07</v>
      </c>
      <c r="AC56" s="5">
        <v>33.71</v>
      </c>
      <c r="AD56" s="5">
        <v>31.74</v>
      </c>
      <c r="AE56" s="5">
        <v>29.16</v>
      </c>
      <c r="AF56" s="5">
        <v>37.57</v>
      </c>
      <c r="AG56" s="5">
        <v>26.08</v>
      </c>
      <c r="AH56" s="5">
        <v>29.87</v>
      </c>
      <c r="AI56" s="5">
        <v>27.22</v>
      </c>
      <c r="AJ56" s="5">
        <v>25.99</v>
      </c>
      <c r="AK56" s="5">
        <v>29.06</v>
      </c>
      <c r="AL56" s="5">
        <v>27.92</v>
      </c>
      <c r="AM56" s="5">
        <v>27.11</v>
      </c>
      <c r="AN56" s="5">
        <v>27.31</v>
      </c>
      <c r="AO56" s="5">
        <v>25.43</v>
      </c>
      <c r="AP56" s="5">
        <v>25.29</v>
      </c>
      <c r="AQ56" s="5">
        <v>28.6</v>
      </c>
      <c r="AR56" s="5">
        <v>28.78</v>
      </c>
      <c r="AS56" s="5">
        <v>22.92</v>
      </c>
      <c r="AT56" s="5">
        <v>27.57</v>
      </c>
      <c r="AU56" s="5">
        <v>26.81</v>
      </c>
      <c r="AV56" s="5">
        <v>25.19</v>
      </c>
      <c r="AW56" s="5">
        <v>33.200000000000003</v>
      </c>
      <c r="AX56" s="5">
        <v>28.39</v>
      </c>
      <c r="AY56" s="5">
        <v>28.17</v>
      </c>
      <c r="AZ56" s="5">
        <v>27.03</v>
      </c>
    </row>
    <row r="57" spans="1:59" s="5" customFormat="1" x14ac:dyDescent="0.25">
      <c r="A57" s="4" t="s">
        <v>63</v>
      </c>
      <c r="B57" s="4">
        <v>15</v>
      </c>
      <c r="C57" s="4">
        <v>21</v>
      </c>
      <c r="D57"/>
      <c r="E57" s="5">
        <v>30</v>
      </c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</row>
    <row r="58" spans="1:59" s="5" customFormat="1" x14ac:dyDescent="0.25">
      <c r="A58" s="4" t="s">
        <v>63</v>
      </c>
      <c r="B58" s="4">
        <v>16</v>
      </c>
      <c r="C58" s="4">
        <v>21</v>
      </c>
      <c r="D58"/>
      <c r="E58" s="5">
        <v>30</v>
      </c>
      <c r="F58" s="8"/>
      <c r="G58" s="8"/>
      <c r="H58" s="8"/>
      <c r="I58" s="8"/>
      <c r="J58" s="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</row>
    <row r="59" spans="1:59" s="5" customFormat="1" x14ac:dyDescent="0.25">
      <c r="A59" s="5" t="s">
        <v>68</v>
      </c>
      <c r="B59" s="5">
        <v>2</v>
      </c>
      <c r="C59" s="5">
        <v>7</v>
      </c>
      <c r="D59" s="5" t="s">
        <v>64</v>
      </c>
      <c r="E59" s="5">
        <v>30</v>
      </c>
      <c r="F59" s="5" t="s">
        <v>67</v>
      </c>
      <c r="G59" s="5">
        <f>AVERAGE(J59:AM59)</f>
        <v>21.477083333333329</v>
      </c>
      <c r="H59" s="5">
        <f>_xlfn.STDEV.S(J59:AC59)</f>
        <v>2.9128124860601092</v>
      </c>
      <c r="I59" s="5">
        <f>H59/G59</f>
        <v>0.13562421120466123</v>
      </c>
      <c r="J59" s="5">
        <v>19.149999999999999</v>
      </c>
      <c r="K59" s="5">
        <v>20.350000000000001</v>
      </c>
      <c r="L59" s="5">
        <v>25.54</v>
      </c>
      <c r="M59" s="5">
        <v>17.440000000000001</v>
      </c>
      <c r="N59" s="5">
        <v>18.05</v>
      </c>
      <c r="O59" s="5">
        <v>18.53</v>
      </c>
      <c r="P59" s="5">
        <v>26.21</v>
      </c>
      <c r="Q59" s="5">
        <v>22.45</v>
      </c>
      <c r="R59" s="5">
        <v>21.04</v>
      </c>
      <c r="S59" s="5">
        <v>19.82</v>
      </c>
      <c r="T59" s="5">
        <v>20.350000000000001</v>
      </c>
      <c r="U59" s="5">
        <v>21.82</v>
      </c>
      <c r="V59" s="5">
        <v>20.059999999999999</v>
      </c>
      <c r="W59" s="5">
        <v>24.38</v>
      </c>
      <c r="X59" s="5">
        <v>19.46</v>
      </c>
      <c r="Y59" s="5">
        <v>20.57</v>
      </c>
      <c r="Z59" s="5">
        <v>21.32</v>
      </c>
      <c r="AA59" s="5">
        <v>22.41</v>
      </c>
      <c r="AB59" s="5">
        <v>18.14</v>
      </c>
      <c r="AC59" s="5">
        <v>28.34</v>
      </c>
      <c r="AD59" s="5">
        <v>21.8</v>
      </c>
      <c r="AE59" s="5">
        <v>19.29</v>
      </c>
      <c r="AF59" s="5">
        <v>28.89</v>
      </c>
      <c r="AG59" s="5">
        <v>20.04</v>
      </c>
    </row>
    <row r="60" spans="1:59" s="5" customFormat="1" x14ac:dyDescent="0.25">
      <c r="A60" s="5" t="s">
        <v>68</v>
      </c>
      <c r="B60" s="5">
        <v>2</v>
      </c>
      <c r="C60" s="5">
        <v>13</v>
      </c>
      <c r="D60" s="5" t="s">
        <v>64</v>
      </c>
      <c r="E60" s="5">
        <v>30</v>
      </c>
      <c r="F60" s="5" t="s">
        <v>67</v>
      </c>
      <c r="G60" s="5">
        <f>AVERAGE(J60:AM60)</f>
        <v>22.556666666666661</v>
      </c>
      <c r="H60" s="5">
        <f>_xlfn.STDEV.S(J60:AC60)</f>
        <v>2.5889198292633679</v>
      </c>
      <c r="I60" s="5">
        <f>H60/G60</f>
        <v>0.11477404297015081</v>
      </c>
      <c r="J60" s="5">
        <v>19.309999999999999</v>
      </c>
      <c r="K60" s="5">
        <v>22.91</v>
      </c>
      <c r="L60" s="5">
        <v>25.95</v>
      </c>
      <c r="M60" s="5">
        <v>26.05</v>
      </c>
      <c r="N60" s="5">
        <v>20.52</v>
      </c>
      <c r="O60" s="5">
        <v>19.559999999999999</v>
      </c>
      <c r="P60" s="5">
        <v>22.25</v>
      </c>
      <c r="Q60" s="5">
        <v>22.98</v>
      </c>
      <c r="R60" s="5">
        <v>24.83</v>
      </c>
      <c r="S60" s="5">
        <v>19.16</v>
      </c>
      <c r="T60" s="5">
        <v>19.079999999999998</v>
      </c>
      <c r="U60" s="5">
        <v>23.9</v>
      </c>
      <c r="V60" s="5">
        <v>23.06</v>
      </c>
      <c r="W60" s="5">
        <v>22.15</v>
      </c>
      <c r="X60" s="5">
        <v>21.43</v>
      </c>
      <c r="Y60" s="5">
        <v>21.68</v>
      </c>
      <c r="Z60" s="5">
        <v>22.9</v>
      </c>
      <c r="AA60" s="5">
        <v>28.3</v>
      </c>
    </row>
    <row r="61" spans="1:59" s="5" customFormat="1" x14ac:dyDescent="0.25">
      <c r="A61" s="5" t="s">
        <v>68</v>
      </c>
      <c r="B61" s="5">
        <v>2</v>
      </c>
      <c r="C61" s="5">
        <v>9</v>
      </c>
      <c r="D61" s="5" t="s">
        <v>64</v>
      </c>
      <c r="E61" s="5">
        <v>30</v>
      </c>
      <c r="F61" s="5" t="s">
        <v>67</v>
      </c>
      <c r="G61" s="5">
        <f>AVERAGE(J61:AM61)</f>
        <v>22.353749999999994</v>
      </c>
      <c r="H61" s="5">
        <f>_xlfn.STDEV.S(J61:AC61)</f>
        <v>2.1026872530670193</v>
      </c>
      <c r="I61" s="5">
        <f>H61/G61</f>
        <v>9.406418399897197E-2</v>
      </c>
      <c r="J61" s="5">
        <v>21.11</v>
      </c>
      <c r="K61" s="5">
        <v>21.16</v>
      </c>
      <c r="L61" s="5">
        <v>21.26</v>
      </c>
      <c r="M61" s="5">
        <v>21.69</v>
      </c>
      <c r="N61" s="5">
        <v>22.02</v>
      </c>
      <c r="O61" s="5">
        <v>20.32</v>
      </c>
      <c r="P61" s="5">
        <v>22.31</v>
      </c>
      <c r="Q61" s="5">
        <v>23.53</v>
      </c>
      <c r="R61" s="5">
        <v>27.51</v>
      </c>
      <c r="S61" s="5">
        <v>22.9</v>
      </c>
      <c r="T61" s="5">
        <v>19.079999999999998</v>
      </c>
      <c r="U61" s="5">
        <v>22.13</v>
      </c>
      <c r="V61" s="5">
        <v>24.08</v>
      </c>
      <c r="W61" s="5">
        <v>23.6</v>
      </c>
      <c r="X61" s="5">
        <v>21.59</v>
      </c>
      <c r="Y61" s="5">
        <v>20.51</v>
      </c>
      <c r="Z61" s="5">
        <v>26.71</v>
      </c>
      <c r="AA61" s="5">
        <v>21.35</v>
      </c>
      <c r="AB61" s="5">
        <v>19.760000000000002</v>
      </c>
      <c r="AC61" s="5">
        <v>21.16</v>
      </c>
      <c r="AD61" s="5">
        <v>21.26</v>
      </c>
      <c r="AE61" s="5">
        <v>20.28</v>
      </c>
      <c r="AF61" s="5">
        <v>26.64</v>
      </c>
      <c r="AG61" s="5">
        <v>24.53</v>
      </c>
    </row>
    <row r="62" spans="1:59" s="5" customFormat="1" x14ac:dyDescent="0.25">
      <c r="A62" s="5" t="s">
        <v>68</v>
      </c>
      <c r="B62" s="5">
        <v>2</v>
      </c>
      <c r="C62" s="5">
        <v>14</v>
      </c>
      <c r="D62" s="5" t="s">
        <v>64</v>
      </c>
      <c r="E62" s="5">
        <v>30</v>
      </c>
      <c r="F62" s="5" t="s">
        <v>67</v>
      </c>
      <c r="G62" s="5">
        <f>AVERAGE(J62:AM62)</f>
        <v>22.325714285714287</v>
      </c>
      <c r="H62" s="5">
        <f>_xlfn.STDEV.S(J62:AC62)</f>
        <v>2.3918699292063814</v>
      </c>
      <c r="I62" s="5">
        <f>H62/G62</f>
        <v>0.10713520286949493</v>
      </c>
      <c r="J62" s="5">
        <v>21.72</v>
      </c>
      <c r="K62" s="5">
        <v>27.88</v>
      </c>
      <c r="L62" s="5">
        <v>22.36</v>
      </c>
      <c r="M62" s="5">
        <v>19.64</v>
      </c>
      <c r="N62" s="5">
        <v>23.41</v>
      </c>
      <c r="O62" s="5">
        <v>23.85</v>
      </c>
      <c r="P62" s="5">
        <v>23.21</v>
      </c>
      <c r="Q62" s="5">
        <v>20.25</v>
      </c>
      <c r="R62" s="5">
        <v>22.76</v>
      </c>
      <c r="S62" s="5">
        <v>19.899999999999999</v>
      </c>
      <c r="T62" s="5">
        <v>21.85</v>
      </c>
      <c r="U62" s="5">
        <v>19.61</v>
      </c>
      <c r="V62" s="5">
        <v>20.55</v>
      </c>
      <c r="W62" s="5">
        <v>25.57</v>
      </c>
    </row>
    <row r="63" spans="1:59" s="5" customFormat="1" x14ac:dyDescent="0.25">
      <c r="A63" s="5" t="s">
        <v>68</v>
      </c>
      <c r="B63" s="5">
        <v>2</v>
      </c>
      <c r="C63" s="5">
        <v>12</v>
      </c>
      <c r="D63" s="5" t="s">
        <v>64</v>
      </c>
      <c r="E63" s="5">
        <v>30</v>
      </c>
      <c r="F63" s="5" t="s">
        <v>67</v>
      </c>
      <c r="G63" s="5">
        <f>AVERAGE(J63:AM63)</f>
        <v>23.21772727272727</v>
      </c>
      <c r="H63" s="5">
        <f>_xlfn.STDEV.S(J63:AC63)</f>
        <v>2.3274119351308387</v>
      </c>
      <c r="I63" s="5">
        <f>H63/G63</f>
        <v>0.10024288371518326</v>
      </c>
      <c r="J63" s="5">
        <v>22.7</v>
      </c>
      <c r="K63" s="5">
        <v>25.46</v>
      </c>
      <c r="L63" s="5">
        <v>24.62</v>
      </c>
      <c r="M63" s="5">
        <v>21.57</v>
      </c>
      <c r="N63" s="5">
        <v>24.41</v>
      </c>
      <c r="O63" s="5">
        <v>27.53</v>
      </c>
      <c r="P63" s="5">
        <v>20.55</v>
      </c>
      <c r="Q63" s="5">
        <v>20.52</v>
      </c>
      <c r="R63" s="5">
        <v>24.41</v>
      </c>
      <c r="S63" s="5">
        <v>24.3</v>
      </c>
      <c r="T63" s="5">
        <v>20.61</v>
      </c>
      <c r="U63" s="5">
        <v>22.25</v>
      </c>
      <c r="V63" s="5">
        <v>27.17</v>
      </c>
      <c r="W63" s="5">
        <v>21.35</v>
      </c>
      <c r="X63" s="5">
        <v>21.08</v>
      </c>
      <c r="Y63" s="5">
        <v>26.71</v>
      </c>
      <c r="Z63" s="5">
        <v>20.28</v>
      </c>
      <c r="AA63" s="5">
        <v>22.29</v>
      </c>
      <c r="AB63" s="5">
        <v>21.62</v>
      </c>
      <c r="AC63" s="5">
        <v>22.45</v>
      </c>
      <c r="AD63" s="5">
        <v>24.38</v>
      </c>
      <c r="AE63" s="5">
        <v>24.53</v>
      </c>
    </row>
    <row r="64" spans="1:59" s="5" customFormat="1" x14ac:dyDescent="0.25">
      <c r="A64" s="5" t="s">
        <v>68</v>
      </c>
      <c r="B64" s="5">
        <v>2</v>
      </c>
      <c r="C64" s="5">
        <v>8</v>
      </c>
      <c r="D64" s="5" t="s">
        <v>64</v>
      </c>
      <c r="E64" s="5">
        <v>30</v>
      </c>
      <c r="F64" s="5" t="s">
        <v>67</v>
      </c>
      <c r="G64" s="5">
        <f>AVERAGE(J64:AM64)</f>
        <v>21.721600000000002</v>
      </c>
      <c r="H64" s="5">
        <f>_xlfn.STDEV.S(J64:AC64)</f>
        <v>2.1794554486457343</v>
      </c>
      <c r="I64" s="5">
        <f>H64/G64</f>
        <v>0.10033586147639834</v>
      </c>
      <c r="J64" s="5">
        <v>22.74</v>
      </c>
      <c r="K64" s="5">
        <v>22.89</v>
      </c>
      <c r="L64" s="5">
        <v>23.29</v>
      </c>
      <c r="M64" s="5">
        <v>21.15</v>
      </c>
      <c r="N64" s="5">
        <v>18.7</v>
      </c>
      <c r="O64" s="5">
        <v>17.97</v>
      </c>
      <c r="P64" s="5">
        <v>20.62</v>
      </c>
      <c r="Q64" s="5">
        <v>25.52</v>
      </c>
      <c r="R64" s="5">
        <v>24.16</v>
      </c>
      <c r="S64" s="5">
        <v>20.65</v>
      </c>
      <c r="T64" s="5">
        <v>25.43</v>
      </c>
      <c r="U64" s="5">
        <v>20.53</v>
      </c>
      <c r="V64" s="5">
        <v>21.38</v>
      </c>
      <c r="W64" s="5">
        <v>21.61</v>
      </c>
      <c r="X64" s="5">
        <v>20.51</v>
      </c>
      <c r="Y64" s="5">
        <v>24.09</v>
      </c>
      <c r="Z64" s="5">
        <v>19.079999999999998</v>
      </c>
      <c r="AA64" s="5">
        <v>19.43</v>
      </c>
      <c r="AB64" s="5">
        <v>20.55</v>
      </c>
      <c r="AC64" s="5">
        <v>19.690000000000001</v>
      </c>
      <c r="AD64" s="5">
        <v>21.36</v>
      </c>
      <c r="AE64" s="5">
        <v>27.85</v>
      </c>
      <c r="AF64" s="5">
        <v>20.73</v>
      </c>
      <c r="AG64" s="5">
        <v>19.899999999999999</v>
      </c>
      <c r="AH64" s="5">
        <v>23.21</v>
      </c>
    </row>
    <row r="65" spans="1:59" s="5" customFormat="1" x14ac:dyDescent="0.25">
      <c r="A65" s="5" t="s">
        <v>68</v>
      </c>
      <c r="B65" s="5">
        <v>3</v>
      </c>
      <c r="C65" s="5">
        <v>8</v>
      </c>
      <c r="D65" s="5" t="s">
        <v>64</v>
      </c>
      <c r="E65" s="5">
        <v>30</v>
      </c>
      <c r="F65" s="5" t="s">
        <v>65</v>
      </c>
      <c r="G65" s="5">
        <f>AVERAGE(J65:AM65)</f>
        <v>21.997200000000003</v>
      </c>
      <c r="H65" s="5">
        <f>_xlfn.STDEV.S(J65:AC65)</f>
        <v>1.9089299151756804</v>
      </c>
      <c r="I65" s="5">
        <f>H65/G65</f>
        <v>8.6780586400800108E-2</v>
      </c>
      <c r="J65" s="5">
        <v>23.94</v>
      </c>
      <c r="K65" s="5">
        <v>20.94</v>
      </c>
      <c r="L65" s="5">
        <v>26.52</v>
      </c>
      <c r="M65" s="5">
        <v>23</v>
      </c>
      <c r="N65" s="5">
        <v>22.07</v>
      </c>
      <c r="O65" s="5">
        <v>23.53</v>
      </c>
      <c r="P65" s="5">
        <v>24.71</v>
      </c>
      <c r="Q65" s="5">
        <v>23.89</v>
      </c>
      <c r="R65" s="5">
        <v>22.76</v>
      </c>
      <c r="S65" s="5">
        <v>20.04</v>
      </c>
      <c r="T65" s="5">
        <v>18.32</v>
      </c>
      <c r="U65" s="5">
        <v>22.35</v>
      </c>
      <c r="V65" s="5">
        <v>22.67</v>
      </c>
      <c r="W65" s="5">
        <v>21.42</v>
      </c>
      <c r="X65" s="5">
        <v>19.29</v>
      </c>
      <c r="Y65" s="5">
        <v>22.47</v>
      </c>
      <c r="Z65" s="5">
        <v>22.41</v>
      </c>
      <c r="AA65" s="5">
        <v>21.5</v>
      </c>
      <c r="AB65" s="5">
        <v>20.170000000000002</v>
      </c>
      <c r="AC65" s="5">
        <v>22.77</v>
      </c>
      <c r="AD65" s="5">
        <v>20.74</v>
      </c>
      <c r="AE65" s="5">
        <v>21.32</v>
      </c>
      <c r="AF65" s="5">
        <v>24.2</v>
      </c>
      <c r="AG65" s="5">
        <v>20.97</v>
      </c>
      <c r="AH65" s="5">
        <v>17.93</v>
      </c>
    </row>
    <row r="66" spans="1:59" s="5" customFormat="1" x14ac:dyDescent="0.25">
      <c r="A66" s="5" t="s">
        <v>68</v>
      </c>
      <c r="B66" s="5">
        <v>2</v>
      </c>
      <c r="C66" s="5">
        <v>11</v>
      </c>
      <c r="D66" s="5" t="s">
        <v>64</v>
      </c>
      <c r="E66" s="5">
        <v>30</v>
      </c>
      <c r="F66" s="5" t="s">
        <v>67</v>
      </c>
      <c r="G66" s="5">
        <f>AVERAGE(J66:AM66)</f>
        <v>25.382608695652173</v>
      </c>
      <c r="H66" s="5">
        <f>_xlfn.STDEV.S(J66:AC66)</f>
        <v>2.7471310872483432</v>
      </c>
      <c r="I66" s="5">
        <f>H66/G66</f>
        <v>0.10822887120026019</v>
      </c>
      <c r="J66" s="5">
        <v>26.88</v>
      </c>
      <c r="K66" s="5">
        <v>28.61</v>
      </c>
      <c r="L66" s="5">
        <v>29.52</v>
      </c>
      <c r="M66" s="5">
        <v>27.51</v>
      </c>
      <c r="N66" s="5">
        <v>24.63</v>
      </c>
      <c r="O66" s="5">
        <v>26.65</v>
      </c>
      <c r="P66" s="5">
        <v>21.58</v>
      </c>
      <c r="Q66" s="5">
        <v>26.19</v>
      </c>
      <c r="R66" s="5">
        <v>21.16</v>
      </c>
      <c r="S66" s="5">
        <v>26.83</v>
      </c>
      <c r="T66" s="5">
        <v>26.7</v>
      </c>
      <c r="U66" s="5">
        <v>28.92</v>
      </c>
      <c r="V66" s="5">
        <v>24.63</v>
      </c>
      <c r="W66" s="5">
        <v>24.82</v>
      </c>
      <c r="X66" s="5">
        <v>20.25</v>
      </c>
      <c r="Y66" s="5">
        <v>27</v>
      </c>
      <c r="Z66" s="5">
        <v>21.58</v>
      </c>
      <c r="AA66" s="5">
        <v>24.85</v>
      </c>
      <c r="AB66" s="5">
        <v>27.48</v>
      </c>
      <c r="AC66" s="5">
        <v>22.44</v>
      </c>
      <c r="AD66" s="5">
        <v>22.24</v>
      </c>
      <c r="AE66" s="5">
        <v>24.18</v>
      </c>
      <c r="AF66" s="5">
        <v>29.15</v>
      </c>
    </row>
    <row r="67" spans="1:59" s="5" customFormat="1" x14ac:dyDescent="0.25">
      <c r="A67" s="5" t="s">
        <v>68</v>
      </c>
      <c r="B67" s="5">
        <v>2</v>
      </c>
      <c r="C67" s="5">
        <v>6</v>
      </c>
      <c r="D67" s="5" t="s">
        <v>64</v>
      </c>
      <c r="E67" s="5">
        <v>30</v>
      </c>
      <c r="F67" s="5" t="s">
        <v>67</v>
      </c>
      <c r="G67" s="5">
        <f>AVERAGE(J67:AM67)</f>
        <v>23.126999999999999</v>
      </c>
      <c r="H67" s="5">
        <f>_xlfn.STDEV.S(J67:AC67)</f>
        <v>2.6464571650256912</v>
      </c>
      <c r="I67" s="5">
        <f>H67/G67</f>
        <v>0.11443149414215814</v>
      </c>
      <c r="J67" s="5">
        <v>26.98</v>
      </c>
      <c r="K67" s="5">
        <v>25.57</v>
      </c>
      <c r="L67" s="5">
        <v>20.55</v>
      </c>
      <c r="M67" s="5">
        <v>27.22</v>
      </c>
      <c r="N67" s="5">
        <v>24.76</v>
      </c>
      <c r="O67" s="5">
        <v>26.81</v>
      </c>
      <c r="P67" s="5">
        <v>24.16</v>
      </c>
      <c r="Q67" s="5">
        <v>19.260000000000002</v>
      </c>
      <c r="R67" s="5">
        <v>19.489999999999998</v>
      </c>
      <c r="S67" s="5">
        <v>24.87</v>
      </c>
      <c r="T67" s="5">
        <v>19.37</v>
      </c>
      <c r="U67" s="5">
        <v>22.13</v>
      </c>
      <c r="V67" s="5">
        <v>24.54</v>
      </c>
      <c r="W67" s="5">
        <v>21.75</v>
      </c>
      <c r="X67" s="5">
        <v>21.48</v>
      </c>
      <c r="Y67" s="5">
        <v>22.66</v>
      </c>
      <c r="Z67" s="5">
        <v>22.6</v>
      </c>
      <c r="AA67" s="5">
        <v>19.07</v>
      </c>
      <c r="AB67" s="5">
        <v>23.84</v>
      </c>
      <c r="AC67" s="5">
        <v>24.24</v>
      </c>
      <c r="AD67" s="5">
        <v>26.35</v>
      </c>
      <c r="AE67" s="5">
        <v>23.75</v>
      </c>
      <c r="AF67" s="5">
        <v>27.11</v>
      </c>
      <c r="AG67" s="5">
        <v>23.43</v>
      </c>
      <c r="AH67" s="5">
        <v>19.809999999999999</v>
      </c>
      <c r="AI67" s="5">
        <v>26.31</v>
      </c>
      <c r="AJ67" s="5">
        <v>19.45</v>
      </c>
      <c r="AK67" s="5">
        <v>22.36</v>
      </c>
      <c r="AL67" s="5">
        <v>24.13</v>
      </c>
      <c r="AM67" s="5">
        <v>19.760000000000002</v>
      </c>
    </row>
    <row r="68" spans="1:59" s="5" customFormat="1" x14ac:dyDescent="0.25">
      <c r="A68" s="5" t="s">
        <v>70</v>
      </c>
      <c r="B68" s="5">
        <v>10</v>
      </c>
      <c r="C68" s="5">
        <v>8</v>
      </c>
      <c r="D68" s="5" t="s">
        <v>71</v>
      </c>
      <c r="E68" s="5">
        <v>30</v>
      </c>
      <c r="F68" s="5" t="s">
        <v>72</v>
      </c>
      <c r="G68" s="5">
        <f>AVERAGE(J68:AM68)</f>
        <v>22.122083333333332</v>
      </c>
      <c r="H68" s="5">
        <f>_xlfn.STDEV.S(J68:AC68)</f>
        <v>2.9580770781032566</v>
      </c>
      <c r="I68" s="5">
        <f>H68/G68</f>
        <v>0.13371602635842419</v>
      </c>
      <c r="J68" s="6">
        <v>21.58</v>
      </c>
      <c r="K68" s="6">
        <v>18.510000000000002</v>
      </c>
      <c r="L68" s="6">
        <v>20.23</v>
      </c>
      <c r="M68" s="6">
        <v>22.77</v>
      </c>
      <c r="N68" s="6">
        <v>17.579999999999998</v>
      </c>
      <c r="O68" s="6">
        <v>24.86</v>
      </c>
      <c r="P68" s="6">
        <v>26.99</v>
      </c>
      <c r="Q68" s="6">
        <v>19.149999999999999</v>
      </c>
      <c r="R68" s="6">
        <v>17.73</v>
      </c>
      <c r="S68" s="6">
        <v>21.42</v>
      </c>
      <c r="T68" s="6">
        <v>19.760000000000002</v>
      </c>
      <c r="U68" s="6">
        <v>23.91</v>
      </c>
      <c r="V68" s="6">
        <v>24.37</v>
      </c>
      <c r="W68" s="6">
        <v>24.2</v>
      </c>
      <c r="X68" s="6">
        <v>27.08</v>
      </c>
      <c r="Y68" s="6">
        <v>25.62</v>
      </c>
      <c r="Z68" s="6">
        <v>20.28</v>
      </c>
      <c r="AA68" s="6">
        <v>23.89</v>
      </c>
      <c r="AB68" s="6">
        <v>20.170000000000002</v>
      </c>
      <c r="AC68" s="6">
        <v>20.28</v>
      </c>
      <c r="AD68" s="6">
        <v>17.739999999999998</v>
      </c>
      <c r="AE68" s="6">
        <v>24.96</v>
      </c>
      <c r="AF68" s="6">
        <v>24.37</v>
      </c>
      <c r="AG68" s="6">
        <v>23.48</v>
      </c>
      <c r="AH68" s="6"/>
      <c r="AI68" s="6"/>
      <c r="AJ68" s="6"/>
      <c r="AK68" s="6"/>
      <c r="AL68" s="6"/>
      <c r="AM68" s="6"/>
      <c r="AN68" s="7"/>
      <c r="AO68" s="7"/>
      <c r="AP68" s="7"/>
      <c r="AQ68" s="6"/>
    </row>
    <row r="69" spans="1:59" s="5" customFormat="1" x14ac:dyDescent="0.25">
      <c r="A69" s="5" t="s">
        <v>70</v>
      </c>
      <c r="B69" s="5">
        <v>10</v>
      </c>
      <c r="C69" s="5">
        <v>8</v>
      </c>
      <c r="D69" s="5" t="s">
        <v>71</v>
      </c>
      <c r="E69" s="5">
        <v>30</v>
      </c>
      <c r="F69" s="5" t="s">
        <v>72</v>
      </c>
      <c r="G69" s="5">
        <f>AVERAGE(J69:AM69)</f>
        <v>22.995000000000005</v>
      </c>
      <c r="H69" s="5">
        <f>_xlfn.STDEV.S(J69:AC69)</f>
        <v>3.3859330851542926</v>
      </c>
      <c r="I69" s="5">
        <f>H69/G69</f>
        <v>0.14724649207020188</v>
      </c>
      <c r="J69" s="5">
        <v>22.7</v>
      </c>
      <c r="K69" s="5">
        <v>29.15</v>
      </c>
      <c r="L69" s="5">
        <v>23.21</v>
      </c>
      <c r="M69" s="5">
        <v>22.02</v>
      </c>
      <c r="N69" s="5">
        <v>26.06</v>
      </c>
      <c r="O69" s="5">
        <v>18.350000000000001</v>
      </c>
      <c r="P69" s="5">
        <v>22.67</v>
      </c>
      <c r="Q69" s="5">
        <v>19.8</v>
      </c>
    </row>
    <row r="70" spans="1:59" s="5" customFormat="1" x14ac:dyDescent="0.25">
      <c r="A70" s="5" t="s">
        <v>70</v>
      </c>
      <c r="B70" s="5">
        <v>10</v>
      </c>
      <c r="C70" s="5">
        <v>7</v>
      </c>
      <c r="D70" s="5" t="s">
        <v>71</v>
      </c>
      <c r="E70" s="5">
        <v>30</v>
      </c>
      <c r="F70" s="5" t="s">
        <v>72</v>
      </c>
      <c r="G70" s="5">
        <f>AVERAGE(J70:BA70)</f>
        <v>18.079166666666666</v>
      </c>
      <c r="H70" s="5">
        <f>_xlfn.STDEV.S(J70:AP70)</f>
        <v>1.6615888589635779</v>
      </c>
      <c r="I70" s="5">
        <f>H70/G70</f>
        <v>9.1906274752537154E-2</v>
      </c>
      <c r="J70" s="5">
        <v>18.91</v>
      </c>
      <c r="K70" s="5">
        <v>17.73</v>
      </c>
      <c r="L70" s="5">
        <v>17.46</v>
      </c>
      <c r="M70" s="5">
        <v>19.55</v>
      </c>
      <c r="N70" s="5">
        <v>18.57</v>
      </c>
      <c r="O70" s="5">
        <v>20.51</v>
      </c>
      <c r="P70" s="5">
        <v>19.93</v>
      </c>
      <c r="Q70" s="5">
        <v>19.87</v>
      </c>
      <c r="R70" s="5">
        <v>16.73</v>
      </c>
      <c r="S70" s="5">
        <v>19.52</v>
      </c>
      <c r="T70" s="5">
        <v>15.23</v>
      </c>
      <c r="U70" s="5">
        <v>15.8</v>
      </c>
      <c r="V70" s="5">
        <v>14.95</v>
      </c>
      <c r="W70" s="5">
        <v>20.77</v>
      </c>
      <c r="X70" s="5">
        <v>19.53</v>
      </c>
      <c r="Y70" s="5">
        <v>16.48</v>
      </c>
      <c r="Z70" s="5">
        <v>17.97</v>
      </c>
      <c r="AA70" s="5">
        <v>18.27</v>
      </c>
      <c r="AB70" s="5">
        <v>18.29</v>
      </c>
      <c r="AC70" s="5">
        <v>18.72</v>
      </c>
      <c r="AD70" s="5">
        <v>18.29</v>
      </c>
      <c r="AE70" s="5">
        <v>15.45</v>
      </c>
      <c r="AF70" s="5">
        <v>17.100000000000001</v>
      </c>
      <c r="AG70" s="5">
        <v>18.27</v>
      </c>
    </row>
    <row r="71" spans="1:59" s="5" customFormat="1" x14ac:dyDescent="0.25">
      <c r="A71" s="5" t="s">
        <v>70</v>
      </c>
      <c r="B71" s="5">
        <v>10</v>
      </c>
      <c r="C71" s="5">
        <v>9</v>
      </c>
      <c r="D71" s="5" t="s">
        <v>71</v>
      </c>
      <c r="E71" s="5">
        <v>30</v>
      </c>
      <c r="F71" s="5" t="s">
        <v>72</v>
      </c>
      <c r="G71" s="5">
        <f>AVERAGE(J71:BA71)</f>
        <v>18.615500000000001</v>
      </c>
      <c r="H71" s="5">
        <f>_xlfn.STDEV.S(J71:AP71)</f>
        <v>2.1314474325900554</v>
      </c>
      <c r="I71" s="5">
        <f>H71/G71</f>
        <v>0.11449853254492522</v>
      </c>
      <c r="J71" s="5">
        <v>21.59</v>
      </c>
      <c r="K71" s="5">
        <v>19.170000000000002</v>
      </c>
      <c r="L71" s="5">
        <v>19.93</v>
      </c>
      <c r="M71" s="5">
        <v>22.42</v>
      </c>
      <c r="N71" s="5">
        <v>20.45</v>
      </c>
      <c r="O71" s="5">
        <v>18.34</v>
      </c>
      <c r="P71" s="5">
        <v>17.86</v>
      </c>
      <c r="Q71" s="5">
        <v>17.440000000000001</v>
      </c>
      <c r="R71" s="5">
        <v>17.66</v>
      </c>
      <c r="S71" s="5">
        <v>19.52</v>
      </c>
      <c r="T71" s="5">
        <v>20.350000000000001</v>
      </c>
      <c r="U71" s="5">
        <v>19.93</v>
      </c>
      <c r="V71" s="5">
        <v>18.91</v>
      </c>
      <c r="W71" s="5">
        <v>19.53</v>
      </c>
      <c r="X71" s="5">
        <v>19.52</v>
      </c>
      <c r="Y71" s="5">
        <v>15.36</v>
      </c>
      <c r="Z71" s="5">
        <v>15.81</v>
      </c>
      <c r="AA71" s="5">
        <v>15.78</v>
      </c>
      <c r="AB71" s="5">
        <v>14.05</v>
      </c>
      <c r="AC71" s="5">
        <v>18.690000000000001</v>
      </c>
    </row>
    <row r="72" spans="1:59" s="5" customFormat="1" x14ac:dyDescent="0.25">
      <c r="A72" s="5" t="s">
        <v>70</v>
      </c>
      <c r="B72" s="5">
        <v>10</v>
      </c>
      <c r="C72" s="5">
        <v>10</v>
      </c>
      <c r="D72" s="5" t="s">
        <v>71</v>
      </c>
      <c r="E72" s="5">
        <v>30</v>
      </c>
      <c r="F72" s="5" t="s">
        <v>72</v>
      </c>
      <c r="G72" s="5">
        <f>AVERAGE(J72:BA72)</f>
        <v>18.69047619047619</v>
      </c>
      <c r="H72" s="5">
        <f>_xlfn.STDEV.S(J72:AP72)</f>
        <v>2.4892177007857001</v>
      </c>
      <c r="I72" s="5">
        <f>H72/G72</f>
        <v>0.13318107443694194</v>
      </c>
      <c r="J72" s="5">
        <v>16.21</v>
      </c>
      <c r="K72" s="5">
        <v>16.62</v>
      </c>
      <c r="L72" s="5">
        <v>14.26</v>
      </c>
      <c r="M72" s="5">
        <v>20.12</v>
      </c>
      <c r="N72" s="5">
        <v>21.17</v>
      </c>
      <c r="O72" s="5">
        <v>22</v>
      </c>
      <c r="P72" s="5">
        <v>20.76</v>
      </c>
      <c r="Q72" s="5">
        <v>14.58</v>
      </c>
      <c r="R72" s="5">
        <v>15.77</v>
      </c>
      <c r="S72" s="5">
        <v>21.23</v>
      </c>
      <c r="T72" s="5">
        <v>19.989999999999998</v>
      </c>
      <c r="U72" s="5">
        <v>20.38</v>
      </c>
      <c r="V72" s="5">
        <v>17.45</v>
      </c>
      <c r="W72" s="5">
        <v>17.27</v>
      </c>
      <c r="X72" s="5">
        <v>21.43</v>
      </c>
      <c r="Y72" s="5">
        <v>19.510000000000002</v>
      </c>
      <c r="Z72" s="5">
        <v>14.6</v>
      </c>
      <c r="AA72" s="5">
        <v>20.03</v>
      </c>
      <c r="AB72" s="5">
        <v>19.23</v>
      </c>
      <c r="AC72" s="5">
        <v>19.55</v>
      </c>
      <c r="AD72" s="5">
        <v>20.34</v>
      </c>
    </row>
    <row r="73" spans="1:59" s="5" customFormat="1" x14ac:dyDescent="0.25">
      <c r="A73" s="5" t="s">
        <v>70</v>
      </c>
      <c r="B73" s="5">
        <v>10</v>
      </c>
      <c r="C73" s="5">
        <v>11</v>
      </c>
      <c r="D73" s="5" t="s">
        <v>71</v>
      </c>
      <c r="E73" s="5">
        <v>30</v>
      </c>
      <c r="F73" s="5" t="s">
        <v>72</v>
      </c>
      <c r="G73" s="5">
        <f>AVERAGE(J73:BA73)</f>
        <v>18.903181818181817</v>
      </c>
      <c r="H73" s="5">
        <f>_xlfn.STDEV.S(J73:AP73)</f>
        <v>1.6385283361068581</v>
      </c>
      <c r="I73" s="5">
        <f>H73/G73</f>
        <v>8.668002836066771E-2</v>
      </c>
      <c r="J73" s="5">
        <v>15.63</v>
      </c>
      <c r="K73" s="5">
        <v>16.04</v>
      </c>
      <c r="L73" s="5">
        <v>18.75</v>
      </c>
      <c r="M73" s="5">
        <v>19.13</v>
      </c>
      <c r="N73" s="5">
        <v>15.86</v>
      </c>
      <c r="O73" s="5">
        <v>17.89</v>
      </c>
      <c r="P73" s="5">
        <v>19.96</v>
      </c>
      <c r="Q73" s="5">
        <v>17.89</v>
      </c>
      <c r="R73" s="5">
        <v>19.09</v>
      </c>
      <c r="S73" s="5">
        <v>19.510000000000002</v>
      </c>
      <c r="T73" s="5">
        <v>19.13</v>
      </c>
      <c r="U73" s="5">
        <v>19.93</v>
      </c>
      <c r="V73" s="5">
        <v>19.100000000000001</v>
      </c>
      <c r="W73" s="5">
        <v>18.649999999999999</v>
      </c>
      <c r="X73" s="5">
        <v>19.55</v>
      </c>
      <c r="Y73" s="5">
        <v>20.75</v>
      </c>
      <c r="Z73" s="5">
        <v>18.100000000000001</v>
      </c>
      <c r="AA73" s="5">
        <v>19.16</v>
      </c>
      <c r="AB73" s="5">
        <v>18.27</v>
      </c>
      <c r="AC73" s="5">
        <v>21.78</v>
      </c>
      <c r="AD73" s="5">
        <v>21.98</v>
      </c>
      <c r="AE73" s="5">
        <v>19.72</v>
      </c>
    </row>
    <row r="74" spans="1:59" s="5" customFormat="1" x14ac:dyDescent="0.25">
      <c r="A74" s="5" t="s">
        <v>75</v>
      </c>
      <c r="B74" s="5">
        <v>22</v>
      </c>
      <c r="C74" s="5">
        <v>4</v>
      </c>
      <c r="D74" s="5" t="s">
        <v>64</v>
      </c>
      <c r="E74" s="5">
        <v>30</v>
      </c>
      <c r="F74" s="5" t="s">
        <v>66</v>
      </c>
      <c r="G74" s="5">
        <f>AVERAGE(J74:AM74)</f>
        <v>25.21766666666667</v>
      </c>
      <c r="H74" s="5">
        <f>_xlfn.STDEV.S(J74:AC74)</f>
        <v>3.0016265765852639</v>
      </c>
      <c r="I74" s="5">
        <f>H74/G74</f>
        <v>0.11902871967741914</v>
      </c>
      <c r="J74" s="5">
        <v>18.73</v>
      </c>
      <c r="K74" s="5">
        <v>18.13</v>
      </c>
      <c r="L74" s="5">
        <v>21.01</v>
      </c>
      <c r="M74" s="5">
        <v>28</v>
      </c>
      <c r="N74" s="5">
        <v>24.33</v>
      </c>
      <c r="O74" s="5">
        <v>22.95</v>
      </c>
      <c r="P74" s="5">
        <v>23.35</v>
      </c>
      <c r="Q74" s="5">
        <v>22.66</v>
      </c>
      <c r="R74" s="5">
        <v>23.52</v>
      </c>
      <c r="S74" s="5">
        <v>27.51</v>
      </c>
      <c r="T74" s="5">
        <v>28.06</v>
      </c>
      <c r="U74" s="5">
        <v>27.02</v>
      </c>
      <c r="V74" s="5">
        <v>27.52</v>
      </c>
      <c r="W74" s="5">
        <v>28.6</v>
      </c>
      <c r="X74" s="5">
        <v>26.57</v>
      </c>
      <c r="Y74" s="5">
        <v>26.57</v>
      </c>
      <c r="Z74" s="5">
        <v>26.04</v>
      </c>
      <c r="AA74" s="5">
        <v>24.04</v>
      </c>
      <c r="AB74" s="5">
        <v>25.1</v>
      </c>
      <c r="AC74" s="5">
        <v>25.17</v>
      </c>
      <c r="AD74" s="5">
        <v>27.85</v>
      </c>
      <c r="AE74" s="5">
        <v>29.36</v>
      </c>
      <c r="AF74" s="5">
        <v>29.93</v>
      </c>
      <c r="AG74" s="5">
        <v>23.94</v>
      </c>
      <c r="AH74" s="5">
        <v>25.08</v>
      </c>
      <c r="AI74" s="5">
        <v>25.38</v>
      </c>
      <c r="AJ74" s="5">
        <v>25.5</v>
      </c>
      <c r="AK74" s="5">
        <v>27.13</v>
      </c>
      <c r="AL74" s="5">
        <v>23.74</v>
      </c>
      <c r="AM74" s="5">
        <v>23.74</v>
      </c>
      <c r="AN74" s="5">
        <v>27.53</v>
      </c>
      <c r="AO74" s="5">
        <v>25.36</v>
      </c>
    </row>
    <row r="75" spans="1:59" s="5" customFormat="1" x14ac:dyDescent="0.25">
      <c r="A75" s="5" t="s">
        <v>75</v>
      </c>
      <c r="B75" s="5">
        <v>22</v>
      </c>
      <c r="C75" s="5">
        <v>1</v>
      </c>
      <c r="D75" s="5" t="s">
        <v>64</v>
      </c>
      <c r="E75" s="5">
        <v>30</v>
      </c>
      <c r="F75" s="5" t="s">
        <v>66</v>
      </c>
      <c r="G75" s="5">
        <f>AVERAGE(J75:AM75)</f>
        <v>21.493214285714284</v>
      </c>
      <c r="H75" s="5">
        <f>_xlfn.STDEV.S(J75:AC75)</f>
        <v>2.6848455801915114</v>
      </c>
      <c r="I75" s="5">
        <f>H75/G75</f>
        <v>0.12491596391778523</v>
      </c>
      <c r="J75" s="5">
        <v>20.55</v>
      </c>
      <c r="K75" s="5">
        <v>24.28</v>
      </c>
      <c r="L75" s="5">
        <v>24.83</v>
      </c>
      <c r="M75" s="5">
        <v>23.75</v>
      </c>
      <c r="N75" s="5">
        <v>23.76</v>
      </c>
      <c r="O75" s="5">
        <v>22.12</v>
      </c>
      <c r="P75" s="5">
        <v>18.350000000000001</v>
      </c>
      <c r="Q75" s="5">
        <v>23.18</v>
      </c>
      <c r="R75" s="5">
        <v>22.69</v>
      </c>
      <c r="S75" s="5">
        <v>18.260000000000002</v>
      </c>
      <c r="T75" s="5">
        <v>17.96</v>
      </c>
      <c r="U75" s="5">
        <v>16.66</v>
      </c>
      <c r="V75" s="5">
        <v>22.38</v>
      </c>
      <c r="W75" s="5">
        <v>23.21</v>
      </c>
      <c r="X75" s="5">
        <v>19.989999999999998</v>
      </c>
      <c r="Y75" s="5">
        <v>16.04</v>
      </c>
      <c r="Z75" s="5">
        <v>23.2</v>
      </c>
      <c r="AA75" s="5">
        <v>21.97</v>
      </c>
      <c r="AB75" s="5">
        <v>19.899999999999999</v>
      </c>
      <c r="AC75" s="5">
        <v>23.76</v>
      </c>
      <c r="AD75" s="5">
        <v>19.55</v>
      </c>
      <c r="AE75" s="5">
        <v>24.29</v>
      </c>
      <c r="AF75" s="5">
        <v>18.260000000000002</v>
      </c>
      <c r="AG75" s="5">
        <v>22.82</v>
      </c>
      <c r="AH75" s="5">
        <v>19.45</v>
      </c>
      <c r="AI75" s="5">
        <v>23.76</v>
      </c>
      <c r="AJ75" s="5">
        <v>22.01</v>
      </c>
      <c r="AK75" s="5">
        <v>24.83</v>
      </c>
    </row>
    <row r="76" spans="1:59" s="5" customFormat="1" x14ac:dyDescent="0.25">
      <c r="A76" s="5" t="s">
        <v>75</v>
      </c>
      <c r="B76" s="5">
        <v>22</v>
      </c>
      <c r="C76" s="5">
        <v>5</v>
      </c>
      <c r="D76" s="5" t="s">
        <v>64</v>
      </c>
      <c r="E76" s="5">
        <v>30</v>
      </c>
      <c r="F76" s="5" t="s">
        <v>66</v>
      </c>
      <c r="G76" s="5">
        <f>AVERAGE(J76:AM76)</f>
        <v>24.700000000000006</v>
      </c>
      <c r="H76" s="5">
        <f>_xlfn.STDEV.S(J76:AC76)</f>
        <v>2.5493381494026823</v>
      </c>
      <c r="I76" s="5">
        <f>H76/G76</f>
        <v>0.10321207082601951</v>
      </c>
      <c r="J76" s="5">
        <v>20.99</v>
      </c>
      <c r="K76" s="5">
        <v>21.15</v>
      </c>
      <c r="L76" s="5">
        <v>21.26</v>
      </c>
      <c r="M76" s="5">
        <v>26.06</v>
      </c>
      <c r="N76" s="5">
        <v>26.1</v>
      </c>
      <c r="O76" s="5">
        <v>27.1</v>
      </c>
      <c r="P76" s="5">
        <v>24.95</v>
      </c>
      <c r="Q76" s="5">
        <v>25.19</v>
      </c>
      <c r="R76" s="5">
        <v>26.57</v>
      </c>
      <c r="S76" s="5">
        <v>26.55</v>
      </c>
      <c r="T76" s="5">
        <v>25.82</v>
      </c>
      <c r="U76" s="5">
        <v>22.04</v>
      </c>
      <c r="V76" s="5">
        <v>23.18</v>
      </c>
      <c r="W76" s="5">
        <v>25.47</v>
      </c>
      <c r="X76" s="5">
        <v>20.51</v>
      </c>
      <c r="Y76" s="5">
        <v>19.34</v>
      </c>
      <c r="Z76" s="5">
        <v>21.67</v>
      </c>
      <c r="AA76" s="5">
        <v>23.05</v>
      </c>
      <c r="AB76" s="5">
        <v>26.57</v>
      </c>
      <c r="AC76" s="5">
        <v>26.88</v>
      </c>
      <c r="AD76" s="5">
        <v>24.16</v>
      </c>
      <c r="AE76" s="5">
        <v>24.63</v>
      </c>
      <c r="AF76" s="5">
        <v>30.76</v>
      </c>
      <c r="AG76" s="5">
        <v>24.46</v>
      </c>
      <c r="AH76" s="5">
        <v>27.15</v>
      </c>
      <c r="AI76" s="5">
        <v>27.85</v>
      </c>
      <c r="AJ76" s="5">
        <v>30.56</v>
      </c>
      <c r="AK76" s="5">
        <v>21.58</v>
      </c>
    </row>
    <row r="77" spans="1:59" s="5" customFormat="1" x14ac:dyDescent="0.25">
      <c r="A77" s="5" t="s">
        <v>75</v>
      </c>
      <c r="B77" s="5">
        <v>22</v>
      </c>
      <c r="C77" s="5">
        <v>3</v>
      </c>
      <c r="D77" s="5" t="s">
        <v>64</v>
      </c>
      <c r="E77" s="5">
        <v>30</v>
      </c>
      <c r="F77" s="5" t="s">
        <v>66</v>
      </c>
      <c r="G77" s="5">
        <f>AVERAGE(J77:AM77)</f>
        <v>24.416551724137928</v>
      </c>
      <c r="H77" s="5">
        <f>_xlfn.STDEV.S(J77:AC77)</f>
        <v>2.7857454355304987</v>
      </c>
      <c r="I77" s="5">
        <f>H77/G77</f>
        <v>0.11409250032536503</v>
      </c>
      <c r="J77" s="5">
        <v>24.52</v>
      </c>
      <c r="K77" s="5">
        <v>25.29</v>
      </c>
      <c r="L77" s="5">
        <v>20.83</v>
      </c>
      <c r="M77" s="5">
        <v>27.3</v>
      </c>
      <c r="N77" s="5">
        <v>25.47</v>
      </c>
      <c r="O77" s="5">
        <v>19.14</v>
      </c>
      <c r="P77" s="5">
        <v>25.72</v>
      </c>
      <c r="Q77" s="5">
        <v>23.57</v>
      </c>
      <c r="R77" s="5">
        <v>22.59</v>
      </c>
      <c r="S77" s="5">
        <v>25.41</v>
      </c>
      <c r="T77" s="5">
        <v>21.04</v>
      </c>
      <c r="U77" s="5">
        <v>22.14</v>
      </c>
      <c r="V77" s="5">
        <v>28.49</v>
      </c>
      <c r="W77" s="5">
        <v>28.59</v>
      </c>
      <c r="X77" s="5">
        <v>25.15</v>
      </c>
      <c r="Y77" s="5">
        <v>20.51</v>
      </c>
      <c r="Z77" s="5">
        <v>26.35</v>
      </c>
      <c r="AA77" s="5">
        <v>24.13</v>
      </c>
      <c r="AB77" s="5">
        <v>19.989999999999998</v>
      </c>
      <c r="AC77" s="5">
        <v>25.82</v>
      </c>
      <c r="AD77" s="5">
        <v>24.84</v>
      </c>
      <c r="AE77" s="5">
        <v>24.66</v>
      </c>
      <c r="AF77" s="5">
        <v>25.92</v>
      </c>
      <c r="AG77" s="5">
        <v>25.83</v>
      </c>
      <c r="AH77" s="5">
        <v>24.37</v>
      </c>
      <c r="AI77" s="5">
        <v>22.86</v>
      </c>
      <c r="AJ77" s="5">
        <v>20.65</v>
      </c>
      <c r="AK77" s="5">
        <v>28.59</v>
      </c>
      <c r="AL77" s="5">
        <v>28.31</v>
      </c>
    </row>
    <row r="78" spans="1:59" s="5" customFormat="1" x14ac:dyDescent="0.25">
      <c r="A78" s="5" t="s">
        <v>75</v>
      </c>
      <c r="B78" s="5">
        <v>22</v>
      </c>
      <c r="C78" s="5">
        <v>2</v>
      </c>
      <c r="D78" s="5" t="s">
        <v>64</v>
      </c>
      <c r="E78" s="5">
        <v>30</v>
      </c>
      <c r="F78" s="5" t="s">
        <v>66</v>
      </c>
      <c r="G78" s="5">
        <f>AVERAGE(J78:AM78)</f>
        <v>24.823199999999996</v>
      </c>
      <c r="H78" s="5">
        <f>_xlfn.STDEV.S(J78:AC78)</f>
        <v>2.057091649059803</v>
      </c>
      <c r="I78" s="5">
        <f>H78/G78</f>
        <v>8.2869720626663895E-2</v>
      </c>
      <c r="J78" s="5">
        <v>24.84</v>
      </c>
      <c r="K78" s="5">
        <v>24.24</v>
      </c>
      <c r="L78" s="5">
        <v>22.12</v>
      </c>
      <c r="M78" s="5">
        <v>23.05</v>
      </c>
      <c r="N78" s="5">
        <v>26.04</v>
      </c>
      <c r="O78" s="5">
        <v>24.04</v>
      </c>
      <c r="P78" s="5">
        <v>24.91</v>
      </c>
      <c r="Q78" s="5">
        <v>24.47</v>
      </c>
      <c r="R78" s="5">
        <v>25.5</v>
      </c>
      <c r="S78" s="5">
        <v>29.32</v>
      </c>
      <c r="T78" s="5">
        <v>26.98</v>
      </c>
      <c r="U78" s="5">
        <v>22.46</v>
      </c>
      <c r="V78" s="5">
        <v>20.95</v>
      </c>
      <c r="W78" s="5">
        <v>23.6</v>
      </c>
      <c r="X78" s="5">
        <v>27.94</v>
      </c>
      <c r="Y78" s="5">
        <v>23.26</v>
      </c>
      <c r="Z78" s="5">
        <v>23.84</v>
      </c>
      <c r="AA78" s="5">
        <v>24.33</v>
      </c>
      <c r="AB78" s="5">
        <v>22.36</v>
      </c>
      <c r="AC78" s="5">
        <v>22.54</v>
      </c>
      <c r="AD78" s="5">
        <v>23.23</v>
      </c>
      <c r="AE78" s="5">
        <v>25.77</v>
      </c>
      <c r="AF78" s="5">
        <v>29.68</v>
      </c>
      <c r="AG78" s="5">
        <v>29.7</v>
      </c>
      <c r="AH78" s="5">
        <v>25.41</v>
      </c>
    </row>
    <row r="79" spans="1:59" s="5" customFormat="1" x14ac:dyDescent="0.25">
      <c r="A79" s="4" t="s">
        <v>75</v>
      </c>
      <c r="B79" s="4">
        <v>22</v>
      </c>
      <c r="C79" s="4">
        <v>6</v>
      </c>
      <c r="D79" t="s">
        <v>64</v>
      </c>
      <c r="E79" s="5">
        <v>30</v>
      </c>
      <c r="F79" t="s">
        <v>76</v>
      </c>
      <c r="G79" t="e">
        <f>AVERAGE(J79:AM79)</f>
        <v>#DIV/0!</v>
      </c>
      <c r="H79" t="e">
        <f>_xlfn.STDEV.S(J79:AC79)</f>
        <v>#DIV/0!</v>
      </c>
      <c r="I79" t="e">
        <f>H79/G79</f>
        <v>#DIV/0!</v>
      </c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</row>
    <row r="80" spans="1:59" s="5" customFormat="1" x14ac:dyDescent="0.25">
      <c r="A80" s="4" t="s">
        <v>75</v>
      </c>
      <c r="B80" s="4">
        <v>22</v>
      </c>
      <c r="C80" s="4">
        <v>7</v>
      </c>
      <c r="D80" t="s">
        <v>64</v>
      </c>
      <c r="E80" s="5">
        <v>30</v>
      </c>
      <c r="F80" t="s">
        <v>76</v>
      </c>
      <c r="G80" t="e">
        <f>AVERAGE(J80:AM80)</f>
        <v>#DIV/0!</v>
      </c>
      <c r="H80" t="e">
        <f>_xlfn.STDEV.S(J80:AC80)</f>
        <v>#DIV/0!</v>
      </c>
      <c r="I80" t="e">
        <f>H80/G80</f>
        <v>#DIV/0!</v>
      </c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</row>
    <row r="81" spans="1:59" s="5" customFormat="1" x14ac:dyDescent="0.25">
      <c r="A81" s="4" t="s">
        <v>75</v>
      </c>
      <c r="B81" s="4">
        <v>22</v>
      </c>
      <c r="C81" s="4">
        <v>8</v>
      </c>
      <c r="D81" t="s">
        <v>64</v>
      </c>
      <c r="E81" s="5">
        <v>30</v>
      </c>
      <c r="F81" t="s">
        <v>76</v>
      </c>
      <c r="G81" t="e">
        <f>AVERAGE(J81:AM81)</f>
        <v>#DIV/0!</v>
      </c>
      <c r="H81" t="e">
        <f>_xlfn.STDEV.S(J81:AC81)</f>
        <v>#DIV/0!</v>
      </c>
      <c r="I81" t="e">
        <f>H81/G81</f>
        <v>#DIV/0!</v>
      </c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</row>
    <row r="82" spans="1:59" s="5" customFormat="1" x14ac:dyDescent="0.25">
      <c r="A82" s="4" t="s">
        <v>75</v>
      </c>
      <c r="B82" s="4">
        <v>22</v>
      </c>
      <c r="C82" s="4">
        <v>9</v>
      </c>
      <c r="D82" t="s">
        <v>64</v>
      </c>
      <c r="E82" s="5">
        <v>30</v>
      </c>
      <c r="F82" t="s">
        <v>76</v>
      </c>
      <c r="G82" t="e">
        <f>AVERAGE(J82:AM82)</f>
        <v>#DIV/0!</v>
      </c>
      <c r="H82" t="e">
        <f>_xlfn.STDEV.S(J82:AC82)</f>
        <v>#DIV/0!</v>
      </c>
      <c r="I82" t="e">
        <f>H82/G82</f>
        <v>#DIV/0!</v>
      </c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</row>
    <row r="83" spans="1:59" s="5" customFormat="1" x14ac:dyDescent="0.25">
      <c r="A83" s="4" t="s">
        <v>75</v>
      </c>
      <c r="B83" s="4">
        <v>22</v>
      </c>
      <c r="C83" s="4">
        <v>10</v>
      </c>
      <c r="D83" t="s">
        <v>64</v>
      </c>
      <c r="E83" s="5">
        <v>30</v>
      </c>
      <c r="F83" t="s">
        <v>76</v>
      </c>
      <c r="G83" t="e">
        <f>AVERAGE(J83:AM83)</f>
        <v>#DIV/0!</v>
      </c>
      <c r="H83" t="e">
        <f>_xlfn.STDEV.S(J83:AC83)</f>
        <v>#DIV/0!</v>
      </c>
      <c r="I83" t="e">
        <f>H83/G83</f>
        <v>#DIV/0!</v>
      </c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</row>
    <row r="84" spans="1:59" s="5" customFormat="1" x14ac:dyDescent="0.25">
      <c r="A84" s="5" t="s">
        <v>79</v>
      </c>
      <c r="B84" s="5">
        <v>5</v>
      </c>
      <c r="C84" s="5">
        <v>2</v>
      </c>
      <c r="D84" s="5" t="s">
        <v>64</v>
      </c>
      <c r="E84" s="5">
        <v>30</v>
      </c>
      <c r="F84" s="5" t="s">
        <v>74</v>
      </c>
      <c r="G84" s="5">
        <f>AVERAGE(J84:AM84)</f>
        <v>16.262352941176474</v>
      </c>
      <c r="H84" s="5">
        <f>_xlfn.STDEV.S(J84:AC84)</f>
        <v>2.6535177816715207</v>
      </c>
      <c r="I84" s="5">
        <f>H84/G84</f>
        <v>0.16316936369968837</v>
      </c>
      <c r="J84" s="5">
        <v>12.21</v>
      </c>
      <c r="K84" s="5">
        <v>20.28</v>
      </c>
      <c r="L84" s="5">
        <v>16.41</v>
      </c>
      <c r="M84" s="5">
        <v>20.309999999999999</v>
      </c>
      <c r="N84" s="5">
        <v>16.8</v>
      </c>
      <c r="O84" s="5">
        <v>15.64</v>
      </c>
      <c r="P84" s="5">
        <v>13.99</v>
      </c>
      <c r="Q84" s="5">
        <v>14.51</v>
      </c>
      <c r="R84" s="5">
        <v>12.64</v>
      </c>
      <c r="S84" s="5">
        <v>17.559999999999999</v>
      </c>
      <c r="T84" s="5">
        <v>14.81</v>
      </c>
      <c r="U84" s="5">
        <v>14.07</v>
      </c>
      <c r="V84" s="5">
        <v>19.09</v>
      </c>
      <c r="W84" s="5">
        <v>17.14</v>
      </c>
      <c r="X84" s="5">
        <v>14.24</v>
      </c>
      <c r="Y84" s="5">
        <v>20.75</v>
      </c>
      <c r="Z84" s="5">
        <v>16.010000000000002</v>
      </c>
    </row>
    <row r="85" spans="1:59" s="5" customFormat="1" x14ac:dyDescent="0.25">
      <c r="A85" s="5" t="s">
        <v>79</v>
      </c>
      <c r="B85" s="5">
        <v>5</v>
      </c>
      <c r="C85" s="5">
        <v>3</v>
      </c>
      <c r="D85" s="5" t="s">
        <v>64</v>
      </c>
      <c r="E85" s="5">
        <v>30</v>
      </c>
      <c r="F85" s="5" t="s">
        <v>74</v>
      </c>
      <c r="G85" s="5">
        <f>AVERAGE(J85:AM85)</f>
        <v>14.698</v>
      </c>
      <c r="H85" s="5">
        <f>_xlfn.STDEV.S(J85:AC85)</f>
        <v>1.3773276402408503</v>
      </c>
      <c r="I85" s="5">
        <f>H85/G85</f>
        <v>9.3708507296288629E-2</v>
      </c>
      <c r="J85" s="5">
        <v>14.88</v>
      </c>
      <c r="K85" s="5">
        <v>15.56</v>
      </c>
      <c r="L85" s="5">
        <v>17.850000000000001</v>
      </c>
      <c r="M85" s="5">
        <v>14.33</v>
      </c>
      <c r="N85" s="5">
        <v>14.96</v>
      </c>
      <c r="O85" s="5">
        <v>14.12</v>
      </c>
      <c r="P85" s="5">
        <v>14.53</v>
      </c>
      <c r="Q85" s="5">
        <v>12.51</v>
      </c>
      <c r="R85" s="5">
        <v>13.51</v>
      </c>
      <c r="S85" s="5">
        <v>15.31</v>
      </c>
      <c r="T85" s="5">
        <v>15.45</v>
      </c>
      <c r="U85" s="5">
        <v>13.36</v>
      </c>
      <c r="V85" s="5">
        <v>14.6</v>
      </c>
      <c r="W85" s="5">
        <v>12.97</v>
      </c>
      <c r="X85" s="5">
        <v>16.53</v>
      </c>
    </row>
    <row r="86" spans="1:59" s="5" customFormat="1" x14ac:dyDescent="0.25">
      <c r="A86" s="5" t="s">
        <v>79</v>
      </c>
      <c r="B86" s="5">
        <v>5</v>
      </c>
      <c r="C86" s="5">
        <v>4</v>
      </c>
      <c r="D86" s="5" t="s">
        <v>64</v>
      </c>
      <c r="E86" s="5">
        <v>30</v>
      </c>
      <c r="F86" s="5" t="s">
        <v>74</v>
      </c>
      <c r="G86" s="5">
        <f>AVERAGE(J86:AM86)</f>
        <v>14.301176470588235</v>
      </c>
      <c r="H86" s="5">
        <f>_xlfn.STDEV.S(J86:AC86)</f>
        <v>1.3755448118515676</v>
      </c>
      <c r="I86" s="5">
        <f>H86/G86</f>
        <v>9.6184031759940156E-2</v>
      </c>
      <c r="J86" s="5">
        <v>15.11</v>
      </c>
      <c r="K86" s="5">
        <v>14.24</v>
      </c>
      <c r="L86" s="5">
        <v>13.66</v>
      </c>
      <c r="M86" s="5">
        <v>16.04</v>
      </c>
      <c r="N86" s="5">
        <v>14.01</v>
      </c>
      <c r="O86" s="5">
        <v>10.84</v>
      </c>
      <c r="P86" s="5">
        <v>13.23</v>
      </c>
      <c r="Q86" s="5">
        <v>13.53</v>
      </c>
      <c r="R86" s="5">
        <v>15.64</v>
      </c>
      <c r="S86" s="5">
        <v>13.32</v>
      </c>
      <c r="T86" s="5">
        <v>13.79</v>
      </c>
      <c r="U86" s="5">
        <v>15.46</v>
      </c>
      <c r="V86" s="5">
        <v>14.24</v>
      </c>
      <c r="W86" s="5">
        <v>16.41</v>
      </c>
      <c r="X86" s="5">
        <v>13.04</v>
      </c>
      <c r="Y86" s="5">
        <v>15.11</v>
      </c>
      <c r="Z86" s="5">
        <v>15.45</v>
      </c>
    </row>
    <row r="87" spans="1:59" s="5" customFormat="1" x14ac:dyDescent="0.25">
      <c r="A87" s="5" t="s">
        <v>79</v>
      </c>
      <c r="B87" s="5">
        <v>5</v>
      </c>
      <c r="C87" s="5">
        <v>1</v>
      </c>
      <c r="D87" s="5" t="s">
        <v>64</v>
      </c>
      <c r="E87" s="5">
        <v>30</v>
      </c>
      <c r="F87" s="5" t="s">
        <v>74</v>
      </c>
      <c r="G87" s="5">
        <f>AVERAGE(J87:AM87)</f>
        <v>14.150588235294117</v>
      </c>
      <c r="H87" s="5">
        <f>_xlfn.STDEV.S(J87:AC87)</f>
        <v>1.9238323425789841</v>
      </c>
      <c r="I87" s="5">
        <f>H87/G87</f>
        <v>0.13595423106020424</v>
      </c>
      <c r="J87" s="5">
        <v>15.12</v>
      </c>
      <c r="K87" s="5">
        <v>12.58</v>
      </c>
      <c r="L87" s="5">
        <v>14.29</v>
      </c>
      <c r="M87" s="5">
        <v>18.73</v>
      </c>
      <c r="N87" s="5">
        <v>15.23</v>
      </c>
      <c r="O87" s="5">
        <v>14</v>
      </c>
      <c r="P87" s="5">
        <v>15.73</v>
      </c>
      <c r="Q87" s="5">
        <v>14.96</v>
      </c>
      <c r="R87" s="5">
        <v>11.12</v>
      </c>
      <c r="S87" s="5">
        <v>14.04</v>
      </c>
      <c r="T87" s="5">
        <v>13.04</v>
      </c>
      <c r="U87" s="5">
        <v>12.73</v>
      </c>
      <c r="V87" s="5">
        <v>15.88</v>
      </c>
      <c r="W87" s="5">
        <v>12.13</v>
      </c>
      <c r="X87" s="5">
        <v>11.83</v>
      </c>
      <c r="Y87" s="5">
        <v>12.96</v>
      </c>
      <c r="Z87" s="5">
        <v>16.190000000000001</v>
      </c>
    </row>
    <row r="88" spans="1:59" s="5" customFormat="1" x14ac:dyDescent="0.25">
      <c r="A88" s="5" t="s">
        <v>79</v>
      </c>
      <c r="B88" s="5">
        <v>5</v>
      </c>
      <c r="C88" s="5">
        <v>5</v>
      </c>
      <c r="D88" s="5" t="s">
        <v>64</v>
      </c>
      <c r="E88" s="5">
        <v>30</v>
      </c>
      <c r="F88" s="5" t="s">
        <v>74</v>
      </c>
      <c r="G88" s="5">
        <f>AVERAGE(J88:AM88)</f>
        <v>17.106999999999999</v>
      </c>
      <c r="H88" s="5">
        <f>_xlfn.STDEV.S(J88:AC88)</f>
        <v>2.4476844051814286</v>
      </c>
      <c r="I88" s="5">
        <f>H88/G88</f>
        <v>0.14308086778403162</v>
      </c>
      <c r="J88" s="5">
        <v>15.26</v>
      </c>
      <c r="K88" s="5">
        <v>17.79</v>
      </c>
      <c r="L88" s="5">
        <v>15.28</v>
      </c>
      <c r="M88" s="5">
        <v>18.73</v>
      </c>
      <c r="N88" s="5">
        <v>16.8</v>
      </c>
      <c r="O88" s="5">
        <v>14.92</v>
      </c>
      <c r="P88" s="5">
        <v>15.64</v>
      </c>
      <c r="Q88" s="5">
        <v>14.24</v>
      </c>
      <c r="R88" s="5">
        <v>15.11</v>
      </c>
      <c r="S88" s="5">
        <v>13.14</v>
      </c>
      <c r="T88" s="5">
        <v>16.04</v>
      </c>
      <c r="U88" s="5">
        <v>16.940000000000001</v>
      </c>
      <c r="V88" s="5">
        <v>15.46</v>
      </c>
      <c r="W88" s="5">
        <v>21.48</v>
      </c>
      <c r="X88" s="5">
        <v>20.82</v>
      </c>
      <c r="Y88" s="5">
        <v>20.07</v>
      </c>
      <c r="Z88" s="5">
        <v>20.65</v>
      </c>
      <c r="AA88" s="5">
        <v>19.61</v>
      </c>
      <c r="AB88" s="5">
        <v>15.56</v>
      </c>
      <c r="AC88" s="5">
        <v>18.600000000000001</v>
      </c>
    </row>
    <row r="89" spans="1:59" s="5" customFormat="1" x14ac:dyDescent="0.25">
      <c r="A89" s="5" t="s">
        <v>79</v>
      </c>
      <c r="B89" s="5">
        <v>4</v>
      </c>
      <c r="C89" s="5">
        <v>3</v>
      </c>
      <c r="D89" s="5" t="s">
        <v>64</v>
      </c>
      <c r="E89" s="5">
        <v>30</v>
      </c>
      <c r="F89" s="5" t="s">
        <v>74</v>
      </c>
      <c r="G89" s="5">
        <f>AVERAGE(J89:AP89)</f>
        <v>16.358484848484849</v>
      </c>
      <c r="H89" s="5">
        <f>_xlfn.STDEV.S(J89:AP89)</f>
        <v>2.9724885630689619</v>
      </c>
      <c r="I89" s="5">
        <f>H89/G89</f>
        <v>0.18170928362869002</v>
      </c>
      <c r="J89" s="5">
        <v>18.920000000000002</v>
      </c>
      <c r="K89" s="5">
        <v>13.87</v>
      </c>
      <c r="L89" s="5">
        <v>12.6</v>
      </c>
      <c r="M89" s="5">
        <v>12.23</v>
      </c>
      <c r="N89" s="5">
        <v>14.53</v>
      </c>
      <c r="O89" s="5">
        <v>12.64</v>
      </c>
      <c r="P89" s="5">
        <v>14.61</v>
      </c>
      <c r="Q89" s="5">
        <v>18.47</v>
      </c>
      <c r="R89" s="5">
        <v>15.28</v>
      </c>
      <c r="S89" s="5">
        <v>15.43</v>
      </c>
      <c r="T89" s="5">
        <v>15.87</v>
      </c>
      <c r="U89" s="5">
        <v>17.579999999999998</v>
      </c>
      <c r="V89" s="5">
        <v>16.329999999999998</v>
      </c>
      <c r="W89" s="5">
        <v>17.3</v>
      </c>
      <c r="X89" s="5">
        <v>15.43</v>
      </c>
      <c r="Y89" s="5">
        <v>20.51</v>
      </c>
      <c r="Z89" s="5">
        <v>25.95</v>
      </c>
      <c r="AA89" s="5">
        <v>16.670000000000002</v>
      </c>
      <c r="AB89" s="5">
        <v>15.21</v>
      </c>
      <c r="AC89" s="5">
        <v>18.36</v>
      </c>
      <c r="AD89" s="5">
        <v>18.920000000000002</v>
      </c>
      <c r="AE89" s="5">
        <v>13.87</v>
      </c>
      <c r="AF89" s="5">
        <v>16.86</v>
      </c>
      <c r="AG89" s="5">
        <v>16.2</v>
      </c>
      <c r="AH89" s="5">
        <v>17.28</v>
      </c>
      <c r="AI89" s="5">
        <v>17.84</v>
      </c>
      <c r="AJ89" s="5">
        <v>15.36</v>
      </c>
      <c r="AK89" s="5">
        <v>15.21</v>
      </c>
      <c r="AL89" s="5">
        <v>10.07</v>
      </c>
      <c r="AM89" s="5">
        <v>21.91</v>
      </c>
      <c r="AN89" s="5">
        <v>17.28</v>
      </c>
      <c r="AO89" s="5">
        <v>16.899999999999999</v>
      </c>
      <c r="AP89" s="5">
        <v>14.34</v>
      </c>
    </row>
    <row r="90" spans="1:59" s="5" customFormat="1" x14ac:dyDescent="0.25">
      <c r="A90" s="5" t="s">
        <v>79</v>
      </c>
      <c r="B90" s="5">
        <v>4</v>
      </c>
      <c r="C90" s="5">
        <v>6</v>
      </c>
      <c r="D90" s="5" t="s">
        <v>64</v>
      </c>
      <c r="E90" s="5">
        <v>30</v>
      </c>
      <c r="F90" s="5" t="s">
        <v>74</v>
      </c>
      <c r="G90" s="5">
        <f>AVERAGE(J90:AM90)</f>
        <v>18.982105263157891</v>
      </c>
      <c r="H90" s="5">
        <f>_xlfn.STDEV.S(J90:AC90)</f>
        <v>2.859797154709061</v>
      </c>
      <c r="I90" s="5">
        <f>H90/G90</f>
        <v>0.1506575332431436</v>
      </c>
      <c r="J90" s="5">
        <v>20.51</v>
      </c>
      <c r="K90" s="5">
        <v>15.73</v>
      </c>
      <c r="L90" s="5">
        <v>17.34</v>
      </c>
      <c r="M90" s="5">
        <v>17.170000000000002</v>
      </c>
      <c r="N90" s="5">
        <v>15.69</v>
      </c>
      <c r="O90" s="5">
        <v>22.65</v>
      </c>
      <c r="P90" s="5">
        <v>18.63</v>
      </c>
      <c r="Q90" s="5">
        <v>24.19</v>
      </c>
      <c r="R90" s="5">
        <v>21.91</v>
      </c>
      <c r="S90" s="5">
        <v>21.69</v>
      </c>
      <c r="T90" s="5">
        <v>18.329999999999998</v>
      </c>
      <c r="U90" s="5">
        <v>18.32</v>
      </c>
      <c r="V90" s="5">
        <v>16.2</v>
      </c>
      <c r="W90" s="5">
        <v>16.22</v>
      </c>
      <c r="X90" s="5">
        <v>17.940000000000001</v>
      </c>
      <c r="Y90" s="5">
        <v>24.29</v>
      </c>
      <c r="Z90" s="5">
        <v>20.149999999999999</v>
      </c>
      <c r="AA90" s="5">
        <v>18.420000000000002</v>
      </c>
      <c r="AB90" s="5">
        <v>15.28</v>
      </c>
    </row>
    <row r="91" spans="1:59" s="10" customFormat="1" x14ac:dyDescent="0.25">
      <c r="A91" s="10" t="s">
        <v>93</v>
      </c>
      <c r="G91" s="10">
        <f>AVERAGE(G3:G11,G13:G23)</f>
        <v>8.3276663800418014</v>
      </c>
      <c r="H91" s="10">
        <f>_xlfn.STDEV.P(G3:G11,G13:G23)</f>
        <v>1.828381901002101</v>
      </c>
      <c r="I91" s="10">
        <f>H91/G91</f>
        <v>0.2195551331623978</v>
      </c>
    </row>
    <row r="92" spans="1:59" s="10" customFormat="1" x14ac:dyDescent="0.25">
      <c r="A92" s="10" t="s">
        <v>95</v>
      </c>
      <c r="G92" s="10">
        <f>AVERAGE(G24:G51)</f>
        <v>10.322066371160458</v>
      </c>
      <c r="H92" s="10">
        <f>_xlfn.STDEV.P(G24:G51)</f>
        <v>1.1934365084457357</v>
      </c>
      <c r="I92" s="10">
        <f t="shared" ref="I92:I93" si="0">H92/G92</f>
        <v>0.11561992197416607</v>
      </c>
    </row>
    <row r="93" spans="1:59" s="10" customFormat="1" x14ac:dyDescent="0.25">
      <c r="A93" s="10" t="s">
        <v>94</v>
      </c>
      <c r="G93" s="10">
        <f>AVERAGE(G52:G56,G59:G78,G84:G90)</f>
        <v>21.879805767212748</v>
      </c>
      <c r="H93" s="10">
        <f>_xlfn.STDEV.P(G52:G56,G59:G78,G84:G90)</f>
        <v>4.3593353176666456</v>
      </c>
      <c r="I93" s="10">
        <f t="shared" si="0"/>
        <v>0.1992401287309041</v>
      </c>
    </row>
  </sheetData>
  <autoFilter ref="A2:BG92" xr:uid="{ACE3BFDD-59D1-4B27-9075-EE1358A63C93}">
    <sortState xmlns:xlrd2="http://schemas.microsoft.com/office/spreadsheetml/2017/richdata2" ref="A3:BG92">
      <sortCondition ref="E2:E92"/>
    </sortState>
  </autoFilter>
  <phoneticPr fontId="1" type="noConversion"/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Spencer Roberts</dc:creator>
  <cp:keywords/>
  <dc:description/>
  <cp:lastModifiedBy>Spencer Roberts</cp:lastModifiedBy>
  <cp:revision/>
  <dcterms:created xsi:type="dcterms:W3CDTF">2021-06-02T20:35:12Z</dcterms:created>
  <dcterms:modified xsi:type="dcterms:W3CDTF">2022-05-25T23:14:56Z</dcterms:modified>
  <cp:category/>
  <cp:contentStatus/>
</cp:coreProperties>
</file>