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08f9f412f899893/Documents/GitHub/dual_deflection/Data/Program output/"/>
    </mc:Choice>
  </mc:AlternateContent>
  <xr:revisionPtr revIDLastSave="240" documentId="8_{2497826D-A080-4308-BCCF-FB1986CE0BD1}" xr6:coauthVersionLast="47" xr6:coauthVersionMax="47" xr10:uidLastSave="{A8B7D18F-48C6-4FC8-88F6-C3FA53398FEA}"/>
  <bookViews>
    <workbookView xWindow="4290" yWindow="600" windowWidth="28800" windowHeight="23400" xr2:uid="{00000000-000D-0000-FFFF-FFFF00000000}"/>
  </bookViews>
  <sheets>
    <sheet name="Sheet1" sheetId="1" r:id="rId1"/>
  </sheets>
  <definedNames>
    <definedName name="_xlnm._FilterDatabase" localSheetId="0" hidden="1">Sheet1!$A$1:$U$75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T60" i="1"/>
  <c r="S59" i="1"/>
  <c r="S63" i="1"/>
  <c r="S58" i="1"/>
  <c r="S43" i="1"/>
  <c r="T43" i="1"/>
  <c r="S14" i="1"/>
  <c r="T14" i="1"/>
  <c r="T42" i="1"/>
  <c r="S42" i="1"/>
  <c r="T3" i="1"/>
  <c r="T4" i="1"/>
  <c r="S4" i="1"/>
  <c r="S60" i="1" l="1"/>
  <c r="U60" i="1" s="1"/>
  <c r="U14" i="1"/>
  <c r="U43" i="1"/>
  <c r="U42" i="1"/>
  <c r="U4" i="1"/>
  <c r="U3" i="1"/>
</calcChain>
</file>

<file path=xl/sharedStrings.xml><?xml version="1.0" encoding="utf-8"?>
<sst xmlns="http://schemas.openxmlformats.org/spreadsheetml/2006/main" count="227" uniqueCount="52">
  <si>
    <t>Row</t>
  </si>
  <si>
    <t>Post</t>
  </si>
  <si>
    <t>Modulus</t>
  </si>
  <si>
    <t>Modulus_Uncertainty</t>
  </si>
  <si>
    <t>Percent_Error</t>
  </si>
  <si>
    <t>Slope_Percent_Error</t>
  </si>
  <si>
    <t>Ultimate_Strength</t>
  </si>
  <si>
    <t>CNT_Diameter</t>
  </si>
  <si>
    <t>Sample_Average_CNT_Diameter</t>
  </si>
  <si>
    <t>Effective_Length</t>
  </si>
  <si>
    <t>Failure_Mode</t>
  </si>
  <si>
    <t>Infiltration_Recipe</t>
  </si>
  <si>
    <t>Slope_Initial_Guess</t>
  </si>
  <si>
    <t>Intercept_Initial_Guess</t>
  </si>
  <si>
    <t>Initial_Points_Dropped</t>
  </si>
  <si>
    <t>Problem_Post</t>
  </si>
  <si>
    <t>Sample</t>
  </si>
  <si>
    <t>188-I</t>
  </si>
  <si>
    <t>190-I</t>
  </si>
  <si>
    <t>194-U</t>
  </si>
  <si>
    <t>195-I</t>
  </si>
  <si>
    <t>198-U</t>
  </si>
  <si>
    <t>199-I</t>
  </si>
  <si>
    <t>200-U</t>
  </si>
  <si>
    <t>201-I</t>
  </si>
  <si>
    <t>202-I</t>
  </si>
  <si>
    <t>203-I</t>
  </si>
  <si>
    <t>stump</t>
  </si>
  <si>
    <t>floor_layer</t>
  </si>
  <si>
    <t>carpet</t>
  </si>
  <si>
    <t>no apparent mode</t>
  </si>
  <si>
    <t>tear and buckle</t>
  </si>
  <si>
    <t>big tear</t>
  </si>
  <si>
    <t>short carpet</t>
  </si>
  <si>
    <t>slight tear</t>
  </si>
  <si>
    <t>slight tear and buckle</t>
  </si>
  <si>
    <t>tear, split, and buckle</t>
  </si>
  <si>
    <t>carbon_30s900C</t>
  </si>
  <si>
    <t>-</t>
  </si>
  <si>
    <t>carbon_15s900C</t>
  </si>
  <si>
    <t xml:space="preserve">15 second </t>
  </si>
  <si>
    <t>Mean</t>
  </si>
  <si>
    <t>std</t>
  </si>
  <si>
    <t>CV</t>
  </si>
  <si>
    <t>Mod</t>
  </si>
  <si>
    <t>CNT Diam</t>
  </si>
  <si>
    <t xml:space="preserve">0 second </t>
  </si>
  <si>
    <t xml:space="preserve">30 second </t>
  </si>
  <si>
    <t>max</t>
  </si>
  <si>
    <t>med</t>
  </si>
  <si>
    <t>min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</si>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</sst>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4"/>
  <sheetViews>
    <sheetView tabSelected="1" workbookViewId="0">
      <pane ySplit="1" topLeftCell="A2" activePane="bottomLeft" state="frozen"/>
      <selection activeCell="D1" sqref="D1"/>
      <selection pane="bottomLeft" activeCell="S3" sqref="S3"/>
    </sheetView>
  </sheetViews>
  <sheetFormatPr defaultRowHeight="15" x14ac:dyDescent="0.25"/>
  <cols>
    <col min="1" max="1" width="12.140625" bestFit="1" customWidth="1"/>
    <col min="2" max="3" width="9.42578125" bestFit="1" customWidth="1"/>
    <col min="4" max="4" width="13.42578125" style="3" bestFit="1" customWidth="1"/>
    <col min="5" max="5" width="25.140625" bestFit="1" customWidth="1"/>
    <col min="6" max="6" width="17.85546875" bestFit="1" customWidth="1"/>
    <col min="7" max="7" width="24" bestFit="1" customWidth="1"/>
    <col min="8" max="8" width="22.28515625" bestFit="1" customWidth="1"/>
    <col min="9" max="9" width="18.5703125" bestFit="1" customWidth="1"/>
    <col min="10" max="10" width="35" bestFit="1" customWidth="1"/>
    <col min="11" max="11" width="20.5703125" bestFit="1" customWidth="1"/>
    <col min="12" max="12" width="20.28515625" bestFit="1" customWidth="1"/>
    <col min="13" max="13" width="22.42578125" bestFit="1" customWidth="1"/>
    <col min="14" max="14" width="23.42578125" bestFit="1" customWidth="1"/>
    <col min="15" max="15" width="26.7109375" bestFit="1" customWidth="1"/>
    <col min="16" max="16" width="26.42578125" bestFit="1" customWidth="1"/>
    <col min="17" max="17" width="18.140625" bestFit="1" customWidth="1"/>
    <col min="18" max="18" width="10.140625" bestFit="1" customWidth="1"/>
    <col min="19" max="20" width="12" bestFit="1" customWidth="1"/>
    <col min="21" max="21" width="8.140625" bestFit="1" customWidth="1"/>
  </cols>
  <sheetData>
    <row r="1" spans="1:22" x14ac:dyDescent="0.25">
      <c r="A1" s="1" t="s">
        <v>16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22" x14ac:dyDescent="0.25">
      <c r="A2" s="1" t="s">
        <v>19</v>
      </c>
      <c r="B2">
        <v>1</v>
      </c>
      <c r="C2">
        <v>15</v>
      </c>
      <c r="D2" s="3">
        <v>3935364.7772192578</v>
      </c>
      <c r="E2">
        <v>1340804.8687805501</v>
      </c>
      <c r="F2">
        <v>0.34070662941898039</v>
      </c>
      <c r="G2">
        <v>1.2540568417161909E-2</v>
      </c>
      <c r="H2">
        <v>1.732884915064089E-6</v>
      </c>
      <c r="I2">
        <v>9.6643500000000024</v>
      </c>
      <c r="J2">
        <v>8.2369150939216276</v>
      </c>
      <c r="K2">
        <v>200</v>
      </c>
      <c r="L2" t="s">
        <v>29</v>
      </c>
      <c r="M2" t="s">
        <v>38</v>
      </c>
      <c r="N2">
        <v>1</v>
      </c>
      <c r="O2">
        <v>2</v>
      </c>
      <c r="P2">
        <v>0</v>
      </c>
      <c r="Q2" t="b">
        <v>0</v>
      </c>
      <c r="R2" t="s">
        <v>46</v>
      </c>
      <c r="S2" t="s">
        <v>41</v>
      </c>
      <c r="T2" t="s">
        <v>42</v>
      </c>
      <c r="U2" t="s">
        <v>43</v>
      </c>
      <c r="V2" t="s">
        <v>51</v>
      </c>
    </row>
    <row r="3" spans="1:22" x14ac:dyDescent="0.25">
      <c r="A3" s="1" t="s">
        <v>19</v>
      </c>
      <c r="B3">
        <v>1</v>
      </c>
      <c r="C3">
        <v>5</v>
      </c>
      <c r="D3" s="3">
        <v>5760980.4922976522</v>
      </c>
      <c r="E3">
        <v>1967427.9345178669</v>
      </c>
      <c r="F3">
        <v>0.3415092165558084</v>
      </c>
      <c r="G3">
        <v>2.58409069562936E-2</v>
      </c>
      <c r="H3">
        <v>2.5165118923684711E-6</v>
      </c>
      <c r="I3">
        <v>6.5238260869565217</v>
      </c>
      <c r="J3">
        <v>8.2369150939216276</v>
      </c>
      <c r="K3">
        <v>200</v>
      </c>
      <c r="L3" t="s">
        <v>29</v>
      </c>
      <c r="M3" t="s">
        <v>38</v>
      </c>
      <c r="N3">
        <v>1</v>
      </c>
      <c r="O3">
        <v>2</v>
      </c>
      <c r="P3">
        <v>0</v>
      </c>
      <c r="Q3" t="b">
        <v>0</v>
      </c>
      <c r="R3" t="s">
        <v>44</v>
      </c>
      <c r="S3" s="3">
        <f>AVERAGE(D2:D17)</f>
        <v>19731720.055912592</v>
      </c>
      <c r="T3" s="3">
        <f>_xlfn.STDEV.P(D2:D17)</f>
        <v>13508446.566299099</v>
      </c>
      <c r="U3" s="4">
        <f>T3/S3</f>
        <v>0.68460562627186194</v>
      </c>
    </row>
    <row r="4" spans="1:22" x14ac:dyDescent="0.25">
      <c r="A4" s="1" t="s">
        <v>19</v>
      </c>
      <c r="B4">
        <v>1</v>
      </c>
      <c r="C4">
        <v>2</v>
      </c>
      <c r="D4" s="3">
        <v>5809518.5975818001</v>
      </c>
      <c r="E4">
        <v>1982354.848556312</v>
      </c>
      <c r="F4">
        <v>0.34122532104148229</v>
      </c>
      <c r="G4">
        <v>2.1794915174415352E-2</v>
      </c>
      <c r="H4">
        <v>2.7135440392167859E-6</v>
      </c>
      <c r="I4">
        <v>7.4455294117647064</v>
      </c>
      <c r="J4">
        <v>8.2369150939216276</v>
      </c>
      <c r="K4">
        <v>200</v>
      </c>
      <c r="L4" t="s">
        <v>29</v>
      </c>
      <c r="M4" t="s">
        <v>38</v>
      </c>
      <c r="N4">
        <v>1</v>
      </c>
      <c r="O4">
        <v>2</v>
      </c>
      <c r="P4">
        <v>0</v>
      </c>
      <c r="Q4" t="b">
        <v>0</v>
      </c>
      <c r="R4" t="s">
        <v>45</v>
      </c>
      <c r="S4">
        <f>AVERAGE(I2:I17)</f>
        <v>7.6592635554093969</v>
      </c>
      <c r="T4">
        <f>_xlfn.STDEV.P(I2:I17)</f>
        <v>1.2760250516737457</v>
      </c>
      <c r="U4" s="4">
        <f>T4/S4</f>
        <v>0.16659892200374093</v>
      </c>
    </row>
    <row r="5" spans="1:22" x14ac:dyDescent="0.25">
      <c r="A5" s="1" t="s">
        <v>19</v>
      </c>
      <c r="B5">
        <v>1</v>
      </c>
      <c r="C5">
        <v>3</v>
      </c>
      <c r="D5" s="3">
        <v>5923930.7695358712</v>
      </c>
      <c r="E5">
        <v>2033091.4864311221</v>
      </c>
      <c r="F5">
        <v>0.34319973772927992</v>
      </c>
      <c r="G5">
        <v>4.2713423595316741E-2</v>
      </c>
      <c r="H5">
        <v>2.6111669191910809E-6</v>
      </c>
      <c r="I5">
        <v>8.7665199999999999</v>
      </c>
      <c r="J5">
        <v>8.2369150939216276</v>
      </c>
      <c r="K5">
        <v>200</v>
      </c>
      <c r="L5" t="s">
        <v>29</v>
      </c>
      <c r="M5" t="s">
        <v>38</v>
      </c>
      <c r="N5">
        <v>1</v>
      </c>
      <c r="O5">
        <v>2</v>
      </c>
      <c r="P5">
        <v>0</v>
      </c>
      <c r="Q5" t="b">
        <v>0</v>
      </c>
    </row>
    <row r="6" spans="1:22" x14ac:dyDescent="0.25">
      <c r="A6" s="1" t="s">
        <v>19</v>
      </c>
      <c r="B6">
        <v>1</v>
      </c>
      <c r="C6">
        <v>16</v>
      </c>
      <c r="D6" s="3">
        <v>6129478.1168462178</v>
      </c>
      <c r="E6">
        <v>2088951.464752658</v>
      </c>
      <c r="F6">
        <v>0.34080413127039272</v>
      </c>
      <c r="G6">
        <v>1.48241101503778E-2</v>
      </c>
      <c r="H6">
        <v>2.7999838855752732E-6</v>
      </c>
      <c r="I6">
        <v>6.7100357142857154</v>
      </c>
      <c r="J6">
        <v>8.2369150939216276</v>
      </c>
      <c r="K6">
        <v>200</v>
      </c>
      <c r="L6" t="s">
        <v>29</v>
      </c>
      <c r="M6" t="s">
        <v>38</v>
      </c>
      <c r="N6">
        <v>1</v>
      </c>
      <c r="O6">
        <v>2</v>
      </c>
      <c r="P6">
        <v>0</v>
      </c>
      <c r="Q6" t="b">
        <v>0</v>
      </c>
    </row>
    <row r="7" spans="1:22" x14ac:dyDescent="0.25">
      <c r="A7" s="1" t="s">
        <v>19</v>
      </c>
      <c r="B7">
        <v>1</v>
      </c>
      <c r="C7">
        <v>1</v>
      </c>
      <c r="D7" s="3">
        <v>6460862.0222527087</v>
      </c>
      <c r="E7">
        <v>2201422.035756228</v>
      </c>
      <c r="F7">
        <v>0.34073193765383319</v>
      </c>
      <c r="G7">
        <v>1.1784549672608349E-2</v>
      </c>
      <c r="H7">
        <v>2.8477680539510991E-6</v>
      </c>
      <c r="I7">
        <v>6.3479444444444439</v>
      </c>
      <c r="J7">
        <v>8.2369150939216276</v>
      </c>
      <c r="K7">
        <v>200</v>
      </c>
      <c r="L7" t="s">
        <v>29</v>
      </c>
      <c r="M7" t="s">
        <v>38</v>
      </c>
      <c r="N7">
        <v>1</v>
      </c>
      <c r="O7">
        <v>2</v>
      </c>
      <c r="P7">
        <v>0</v>
      </c>
      <c r="Q7" t="b">
        <v>0</v>
      </c>
    </row>
    <row r="8" spans="1:22" x14ac:dyDescent="0.25">
      <c r="A8" s="1" t="s">
        <v>21</v>
      </c>
      <c r="B8">
        <v>4</v>
      </c>
      <c r="C8">
        <v>5</v>
      </c>
      <c r="D8" s="3">
        <v>13944496.824762059</v>
      </c>
      <c r="E8">
        <v>5046927.4355529509</v>
      </c>
      <c r="F8">
        <v>0.36192969161790239</v>
      </c>
      <c r="G8">
        <v>0.15640676071998491</v>
      </c>
      <c r="H8">
        <v>2.0249466081761261E-7</v>
      </c>
      <c r="I8">
        <v>9.0412322981366451</v>
      </c>
      <c r="J8">
        <v>9.0412322981366451</v>
      </c>
      <c r="K8">
        <v>492.99999999999989</v>
      </c>
      <c r="M8" t="s">
        <v>38</v>
      </c>
      <c r="N8">
        <v>1</v>
      </c>
      <c r="O8">
        <v>2</v>
      </c>
      <c r="P8">
        <v>5</v>
      </c>
      <c r="Q8" t="b">
        <v>0</v>
      </c>
    </row>
    <row r="9" spans="1:22" x14ac:dyDescent="0.25">
      <c r="A9" s="1" t="s">
        <v>21</v>
      </c>
      <c r="B9">
        <v>5</v>
      </c>
      <c r="C9">
        <v>4</v>
      </c>
      <c r="D9" s="3">
        <v>14773059.870169381</v>
      </c>
      <c r="E9">
        <v>4841040.4638504088</v>
      </c>
      <c r="F9">
        <v>0.32769382283664339</v>
      </c>
      <c r="G9">
        <v>2.945400991693033E-2</v>
      </c>
      <c r="H9">
        <v>4.0975729639498451E-7</v>
      </c>
      <c r="I9">
        <v>9.001100000000001</v>
      </c>
      <c r="J9">
        <v>9.0412322981366451</v>
      </c>
      <c r="K9">
        <v>494.74999999999989</v>
      </c>
      <c r="L9" t="s">
        <v>31</v>
      </c>
      <c r="M9" t="s">
        <v>38</v>
      </c>
      <c r="N9">
        <v>1</v>
      </c>
      <c r="O9">
        <v>2</v>
      </c>
      <c r="P9">
        <v>1</v>
      </c>
      <c r="Q9" t="b">
        <v>0</v>
      </c>
    </row>
    <row r="10" spans="1:22" x14ac:dyDescent="0.25">
      <c r="A10" s="1" t="s">
        <v>21</v>
      </c>
      <c r="B10">
        <v>5</v>
      </c>
      <c r="C10">
        <v>3</v>
      </c>
      <c r="D10" s="3">
        <v>18256172.160449442</v>
      </c>
      <c r="E10">
        <v>5992292.6514765853</v>
      </c>
      <c r="F10">
        <v>0.32823379396357882</v>
      </c>
      <c r="G10">
        <v>3.5139724203610917E-2</v>
      </c>
      <c r="H10">
        <v>5.0809290795331796E-7</v>
      </c>
      <c r="I10">
        <v>8.6460434782608679</v>
      </c>
      <c r="J10">
        <v>9.0412322981366451</v>
      </c>
      <c r="K10">
        <v>496.5</v>
      </c>
      <c r="L10" t="s">
        <v>31</v>
      </c>
      <c r="M10" t="s">
        <v>38</v>
      </c>
      <c r="N10">
        <v>1</v>
      </c>
      <c r="O10">
        <v>2</v>
      </c>
      <c r="P10">
        <v>1</v>
      </c>
      <c r="Q10" t="b">
        <v>0</v>
      </c>
    </row>
    <row r="11" spans="1:22" x14ac:dyDescent="0.25">
      <c r="A11" s="1" t="s">
        <v>21</v>
      </c>
      <c r="B11">
        <v>5</v>
      </c>
      <c r="C11">
        <v>2</v>
      </c>
      <c r="D11" s="3">
        <v>19612717.60660015</v>
      </c>
      <c r="E11">
        <v>6686288.1141479556</v>
      </c>
      <c r="F11">
        <v>0.34091594282160381</v>
      </c>
      <c r="G11">
        <v>9.865769534400784E-2</v>
      </c>
      <c r="H11">
        <v>5.0736753477773927E-7</v>
      </c>
      <c r="I11">
        <v>9.3239999999999998</v>
      </c>
      <c r="J11">
        <v>9.0412322981366451</v>
      </c>
      <c r="K11">
        <v>498.25</v>
      </c>
      <c r="L11" t="s">
        <v>31</v>
      </c>
      <c r="M11" t="s">
        <v>38</v>
      </c>
      <c r="N11">
        <v>1</v>
      </c>
      <c r="O11">
        <v>2</v>
      </c>
      <c r="P11">
        <v>0</v>
      </c>
      <c r="Q11" t="b">
        <v>0</v>
      </c>
    </row>
    <row r="12" spans="1:22" x14ac:dyDescent="0.25">
      <c r="A12" s="1" t="s">
        <v>23</v>
      </c>
      <c r="B12">
        <v>4</v>
      </c>
      <c r="C12">
        <v>6</v>
      </c>
      <c r="D12" s="3">
        <v>27953963.346857939</v>
      </c>
      <c r="E12">
        <v>9267628.6083748136</v>
      </c>
      <c r="F12">
        <v>0.33153182943614712</v>
      </c>
      <c r="G12">
        <v>1.1706380882273061E-2</v>
      </c>
      <c r="H12">
        <v>3.8536769193540046E-6</v>
      </c>
      <c r="I12">
        <v>8.4432068965517217</v>
      </c>
      <c r="J12">
        <v>6.8462725754502429</v>
      </c>
      <c r="K12">
        <v>297</v>
      </c>
      <c r="L12" t="s">
        <v>32</v>
      </c>
      <c r="M12" t="s">
        <v>38</v>
      </c>
      <c r="N12">
        <v>1</v>
      </c>
      <c r="O12">
        <v>2</v>
      </c>
      <c r="P12">
        <v>6</v>
      </c>
      <c r="Q12" t="b">
        <v>0</v>
      </c>
    </row>
    <row r="13" spans="1:22" x14ac:dyDescent="0.25">
      <c r="A13" s="1" t="s">
        <v>23</v>
      </c>
      <c r="B13">
        <v>4</v>
      </c>
      <c r="C13">
        <v>1</v>
      </c>
      <c r="D13" s="3">
        <v>32399021.058100879</v>
      </c>
      <c r="E13">
        <v>10737097.09538058</v>
      </c>
      <c r="F13">
        <v>0.33140189872174958</v>
      </c>
      <c r="G13">
        <v>1.236622966833326E-2</v>
      </c>
      <c r="H13">
        <v>3.7819042456108439E-6</v>
      </c>
      <c r="I13">
        <v>7.4285882352941188</v>
      </c>
      <c r="J13">
        <v>6.8462725754502429</v>
      </c>
      <c r="K13">
        <v>300</v>
      </c>
      <c r="L13" t="s">
        <v>32</v>
      </c>
      <c r="M13" t="s">
        <v>38</v>
      </c>
      <c r="N13">
        <v>1</v>
      </c>
      <c r="O13">
        <v>2</v>
      </c>
      <c r="P13">
        <v>2</v>
      </c>
      <c r="Q13" t="b">
        <v>0</v>
      </c>
    </row>
    <row r="14" spans="1:22" x14ac:dyDescent="0.25">
      <c r="A14" s="1" t="s">
        <v>23</v>
      </c>
      <c r="B14">
        <v>4</v>
      </c>
      <c r="C14">
        <v>5</v>
      </c>
      <c r="D14" s="3">
        <v>38018464.52033972</v>
      </c>
      <c r="E14">
        <v>12598728.48270948</v>
      </c>
      <c r="F14">
        <v>0.33138446388252257</v>
      </c>
      <c r="G14">
        <v>7.7038117508128386E-3</v>
      </c>
      <c r="H14">
        <v>5.4610209523069263E-6</v>
      </c>
      <c r="I14">
        <v>6.9017200000000001</v>
      </c>
      <c r="J14">
        <v>6.8462725754502429</v>
      </c>
      <c r="K14">
        <v>297.60000000000002</v>
      </c>
      <c r="L14" t="s">
        <v>32</v>
      </c>
      <c r="M14" t="s">
        <v>38</v>
      </c>
      <c r="N14">
        <v>1</v>
      </c>
      <c r="O14">
        <v>2</v>
      </c>
      <c r="P14">
        <v>0</v>
      </c>
      <c r="Q14" t="b">
        <v>0</v>
      </c>
      <c r="R14" t="s">
        <v>45</v>
      </c>
      <c r="S14">
        <f>AVERAGE(I12:I37)</f>
        <v>9.8611156164585303</v>
      </c>
      <c r="T14">
        <f>_xlfn.STDEV.P(I12:I37)</f>
        <v>1.9451736722331996</v>
      </c>
      <c r="U14" s="4">
        <f>T14/S14</f>
        <v>0.19725695832899881</v>
      </c>
    </row>
    <row r="15" spans="1:22" x14ac:dyDescent="0.25">
      <c r="A15" s="1" t="s">
        <v>23</v>
      </c>
      <c r="B15">
        <v>4</v>
      </c>
      <c r="C15">
        <v>4</v>
      </c>
      <c r="D15" s="3">
        <v>38176519.922577783</v>
      </c>
      <c r="E15">
        <v>12649391.84079377</v>
      </c>
      <c r="F15">
        <v>0.33133957381256368</v>
      </c>
      <c r="G15">
        <v>7.1022923594436342E-3</v>
      </c>
      <c r="H15">
        <v>5.4967521866119131E-6</v>
      </c>
      <c r="I15">
        <v>5.6130000000000013</v>
      </c>
      <c r="J15">
        <v>6.8462725754502429</v>
      </c>
      <c r="K15">
        <v>298.2</v>
      </c>
      <c r="L15" t="s">
        <v>33</v>
      </c>
      <c r="M15" t="s">
        <v>38</v>
      </c>
      <c r="N15">
        <v>1</v>
      </c>
      <c r="O15">
        <v>2</v>
      </c>
      <c r="P15">
        <v>0</v>
      </c>
      <c r="Q15" t="b">
        <v>0</v>
      </c>
    </row>
    <row r="16" spans="1:22" x14ac:dyDescent="0.25">
      <c r="A16" s="1" t="s">
        <v>23</v>
      </c>
      <c r="B16">
        <v>4</v>
      </c>
      <c r="C16">
        <v>3</v>
      </c>
      <c r="D16" s="3">
        <v>38186664.19915162</v>
      </c>
      <c r="E16">
        <v>12661424.02560542</v>
      </c>
      <c r="F16">
        <v>0.33156664220716908</v>
      </c>
      <c r="G16">
        <v>1.486980881033844E-2</v>
      </c>
      <c r="H16">
        <v>5.2723910774356014E-6</v>
      </c>
      <c r="I16">
        <v>6.8525294117647064</v>
      </c>
      <c r="J16">
        <v>6.8462725754502429</v>
      </c>
      <c r="K16">
        <v>298.8</v>
      </c>
      <c r="L16" t="s">
        <v>33</v>
      </c>
      <c r="M16" t="s">
        <v>38</v>
      </c>
      <c r="N16">
        <v>1</v>
      </c>
      <c r="O16">
        <v>2</v>
      </c>
      <c r="P16">
        <v>7</v>
      </c>
      <c r="Q16" t="b">
        <v>0</v>
      </c>
    </row>
    <row r="17" spans="1:17" x14ac:dyDescent="0.25">
      <c r="A17" s="1" t="s">
        <v>23</v>
      </c>
      <c r="B17">
        <v>4</v>
      </c>
      <c r="C17">
        <v>2</v>
      </c>
      <c r="D17" s="3">
        <v>40366306.609858923</v>
      </c>
      <c r="E17">
        <v>13372542.981489491</v>
      </c>
      <c r="F17">
        <v>0.33127982479881929</v>
      </c>
      <c r="G17">
        <v>7.1461848517852672E-3</v>
      </c>
      <c r="H17">
        <v>5.4284394396270339E-6</v>
      </c>
      <c r="I17">
        <v>5.8385909090909101</v>
      </c>
      <c r="J17">
        <v>6.8462725754502429</v>
      </c>
      <c r="K17">
        <v>299.39999999999998</v>
      </c>
      <c r="L17" t="s">
        <v>33</v>
      </c>
      <c r="M17" t="s">
        <v>38</v>
      </c>
      <c r="N17">
        <v>1</v>
      </c>
      <c r="O17">
        <v>2</v>
      </c>
      <c r="P17">
        <v>0</v>
      </c>
      <c r="Q17" t="b">
        <v>0</v>
      </c>
    </row>
    <row r="18" spans="1:17" x14ac:dyDescent="0.25">
      <c r="A18" s="1" t="s">
        <v>24</v>
      </c>
      <c r="B18">
        <v>1</v>
      </c>
      <c r="C18">
        <v>19</v>
      </c>
      <c r="D18" s="3">
        <v>27739070.855535019</v>
      </c>
      <c r="E18">
        <v>9541530.4793607444</v>
      </c>
      <c r="F18">
        <v>0.34397440812105778</v>
      </c>
      <c r="G18">
        <v>7.5684519208032647E-3</v>
      </c>
      <c r="H18">
        <v>1.359640837598724E-5</v>
      </c>
      <c r="I18">
        <v>12.14907142857143</v>
      </c>
      <c r="J18">
        <v>11.257551621004</v>
      </c>
      <c r="K18">
        <v>182</v>
      </c>
      <c r="L18" t="s">
        <v>34</v>
      </c>
      <c r="M18" t="s">
        <v>39</v>
      </c>
      <c r="N18">
        <v>1</v>
      </c>
      <c r="O18">
        <v>2</v>
      </c>
      <c r="P18">
        <v>2</v>
      </c>
      <c r="Q18" t="b">
        <v>0</v>
      </c>
    </row>
    <row r="19" spans="1:17" x14ac:dyDescent="0.25">
      <c r="A19" s="1" t="s">
        <v>24</v>
      </c>
      <c r="B19">
        <v>1</v>
      </c>
      <c r="C19">
        <v>18</v>
      </c>
      <c r="D19" s="3">
        <v>29805672.861277841</v>
      </c>
      <c r="E19">
        <v>10238708.937230021</v>
      </c>
      <c r="F19">
        <v>0.34351544368359749</v>
      </c>
      <c r="G19">
        <v>5.9487499126985623E-3</v>
      </c>
      <c r="H19">
        <v>1.784163597034059E-5</v>
      </c>
      <c r="I19">
        <v>10.82279411764706</v>
      </c>
      <c r="J19">
        <v>11.257551621004</v>
      </c>
      <c r="K19">
        <v>184</v>
      </c>
      <c r="L19" t="s">
        <v>34</v>
      </c>
      <c r="M19" t="s">
        <v>39</v>
      </c>
      <c r="N19">
        <v>1</v>
      </c>
      <c r="O19">
        <v>2</v>
      </c>
      <c r="P19">
        <v>15</v>
      </c>
      <c r="Q19" t="b">
        <v>0</v>
      </c>
    </row>
    <row r="20" spans="1:17" x14ac:dyDescent="0.25">
      <c r="A20" s="1" t="s">
        <v>24</v>
      </c>
      <c r="B20">
        <v>1</v>
      </c>
      <c r="C20">
        <v>20</v>
      </c>
      <c r="D20" s="3">
        <v>30335034.20151465</v>
      </c>
      <c r="E20">
        <v>10446596.196277119</v>
      </c>
      <c r="F20">
        <v>0.3443739712597888</v>
      </c>
      <c r="G20">
        <v>5.3466588013252377E-3</v>
      </c>
      <c r="H20">
        <v>2.0282723036279821E-5</v>
      </c>
      <c r="I20">
        <v>10.520666666666671</v>
      </c>
      <c r="J20">
        <v>11.257551621004</v>
      </c>
      <c r="K20">
        <v>180</v>
      </c>
      <c r="L20" t="s">
        <v>34</v>
      </c>
      <c r="M20" t="s">
        <v>39</v>
      </c>
      <c r="N20">
        <v>1</v>
      </c>
      <c r="O20">
        <v>2</v>
      </c>
      <c r="P20">
        <v>0</v>
      </c>
      <c r="Q20" t="b">
        <v>0</v>
      </c>
    </row>
    <row r="21" spans="1:17" x14ac:dyDescent="0.25">
      <c r="A21" s="1" t="s">
        <v>24</v>
      </c>
      <c r="B21">
        <v>1</v>
      </c>
      <c r="C21">
        <v>14</v>
      </c>
      <c r="D21" s="3">
        <v>54132794.832252383</v>
      </c>
      <c r="E21">
        <v>17971570.320798799</v>
      </c>
      <c r="F21">
        <v>0.33199043900263059</v>
      </c>
      <c r="G21">
        <v>1.6219286500295971E-2</v>
      </c>
      <c r="H21">
        <v>8.4136288985980991E-6</v>
      </c>
      <c r="I21">
        <v>11.506058823529409</v>
      </c>
      <c r="J21">
        <v>11.257551621004</v>
      </c>
      <c r="K21">
        <v>292</v>
      </c>
      <c r="L21" t="s">
        <v>29</v>
      </c>
      <c r="M21" t="s">
        <v>39</v>
      </c>
      <c r="N21">
        <v>1</v>
      </c>
      <c r="O21">
        <v>2</v>
      </c>
      <c r="P21">
        <v>0</v>
      </c>
      <c r="Q21" t="b">
        <v>0</v>
      </c>
    </row>
    <row r="22" spans="1:17" x14ac:dyDescent="0.25">
      <c r="A22" s="1" t="s">
        <v>24</v>
      </c>
      <c r="B22">
        <v>1</v>
      </c>
      <c r="C22">
        <v>16</v>
      </c>
      <c r="D22" s="3">
        <v>74648328.485760108</v>
      </c>
      <c r="E22">
        <v>24795374.1955164</v>
      </c>
      <c r="F22">
        <v>0.33216248372187412</v>
      </c>
      <c r="G22">
        <v>1.516216653988274E-2</v>
      </c>
      <c r="H22">
        <v>6.5390556636605481E-6</v>
      </c>
      <c r="I22">
        <v>11.44193103448276</v>
      </c>
      <c r="J22">
        <v>11.257551621004</v>
      </c>
      <c r="K22">
        <v>288</v>
      </c>
      <c r="L22" t="s">
        <v>35</v>
      </c>
      <c r="M22" t="s">
        <v>39</v>
      </c>
      <c r="N22">
        <v>1</v>
      </c>
      <c r="O22">
        <v>2</v>
      </c>
      <c r="P22">
        <v>1</v>
      </c>
      <c r="Q22" t="b">
        <v>0</v>
      </c>
    </row>
    <row r="23" spans="1:17" x14ac:dyDescent="0.25">
      <c r="A23" s="1" t="s">
        <v>24</v>
      </c>
      <c r="B23">
        <v>1</v>
      </c>
      <c r="C23">
        <v>17</v>
      </c>
      <c r="D23" s="3">
        <v>75895902.679952323</v>
      </c>
      <c r="E23">
        <v>25201343.110645041</v>
      </c>
      <c r="F23">
        <v>0.33205143124678721</v>
      </c>
      <c r="G23">
        <v>8.9293219871760879E-3</v>
      </c>
      <c r="H23">
        <v>1.096808390669059E-5</v>
      </c>
      <c r="I23">
        <v>12.64503571428572</v>
      </c>
      <c r="J23">
        <v>11.257551621004</v>
      </c>
      <c r="K23">
        <v>286</v>
      </c>
      <c r="L23" t="s">
        <v>36</v>
      </c>
      <c r="M23" t="s">
        <v>39</v>
      </c>
      <c r="N23">
        <v>1</v>
      </c>
      <c r="O23">
        <v>2</v>
      </c>
      <c r="P23">
        <v>1</v>
      </c>
      <c r="Q23" t="b">
        <v>0</v>
      </c>
    </row>
    <row r="24" spans="1:17" x14ac:dyDescent="0.25">
      <c r="A24" s="1" t="s">
        <v>24</v>
      </c>
      <c r="B24">
        <v>1</v>
      </c>
      <c r="C24">
        <v>15</v>
      </c>
      <c r="D24" s="3">
        <v>79105792.614164636</v>
      </c>
      <c r="E24">
        <v>26263230.324575059</v>
      </c>
      <c r="F24">
        <v>0.33200135485239268</v>
      </c>
      <c r="G24">
        <v>1.4047660600403911E-2</v>
      </c>
      <c r="H24">
        <v>1.1864486712300869E-5</v>
      </c>
      <c r="I24">
        <v>12.21207407407408</v>
      </c>
      <c r="J24">
        <v>11.257551621004</v>
      </c>
      <c r="K24">
        <v>290</v>
      </c>
      <c r="L24" t="s">
        <v>34</v>
      </c>
      <c r="M24" t="s">
        <v>39</v>
      </c>
      <c r="N24">
        <v>1</v>
      </c>
      <c r="O24">
        <v>2</v>
      </c>
      <c r="P24">
        <v>0</v>
      </c>
      <c r="Q24" t="b">
        <v>0</v>
      </c>
    </row>
    <row r="25" spans="1:17" x14ac:dyDescent="0.25">
      <c r="A25" s="1" t="s">
        <v>24</v>
      </c>
      <c r="B25">
        <v>1</v>
      </c>
      <c r="C25">
        <v>12</v>
      </c>
      <c r="D25" s="3">
        <v>79580389.634018332</v>
      </c>
      <c r="E25">
        <v>26379793.73436616</v>
      </c>
      <c r="F25">
        <v>0.33148610927496081</v>
      </c>
      <c r="G25">
        <v>8.3894540485426831E-3</v>
      </c>
      <c r="H25">
        <v>9.2140412851429783E-6</v>
      </c>
      <c r="I25">
        <v>9.9735454545454534</v>
      </c>
      <c r="J25">
        <v>11.257551621004</v>
      </c>
      <c r="K25">
        <v>296</v>
      </c>
      <c r="L25" t="s">
        <v>29</v>
      </c>
      <c r="M25" t="s">
        <v>39</v>
      </c>
      <c r="N25">
        <v>1</v>
      </c>
      <c r="O25">
        <v>2</v>
      </c>
      <c r="P25">
        <v>3</v>
      </c>
      <c r="Q25" t="b">
        <v>0</v>
      </c>
    </row>
    <row r="26" spans="1:17" x14ac:dyDescent="0.25">
      <c r="A26" s="1" t="s">
        <v>24</v>
      </c>
      <c r="B26">
        <v>1</v>
      </c>
      <c r="C26">
        <v>13</v>
      </c>
      <c r="D26" s="3">
        <v>82052591.694623619</v>
      </c>
      <c r="E26">
        <v>27211797.950434022</v>
      </c>
      <c r="F26">
        <v>0.33163849414663932</v>
      </c>
      <c r="G26">
        <v>1.005906319128624E-2</v>
      </c>
      <c r="H26">
        <v>1.197191461015743E-5</v>
      </c>
      <c r="I26">
        <v>10.697800000000001</v>
      </c>
      <c r="J26">
        <v>11.257551621004</v>
      </c>
      <c r="K26">
        <v>294</v>
      </c>
      <c r="L26" t="s">
        <v>29</v>
      </c>
      <c r="M26" t="s">
        <v>39</v>
      </c>
      <c r="N26">
        <v>1</v>
      </c>
      <c r="O26">
        <v>2</v>
      </c>
      <c r="P26">
        <v>0</v>
      </c>
      <c r="Q26" t="b">
        <v>0</v>
      </c>
    </row>
    <row r="27" spans="1:17" x14ac:dyDescent="0.25">
      <c r="A27" s="1" t="s">
        <v>24</v>
      </c>
      <c r="B27">
        <v>1</v>
      </c>
      <c r="C27">
        <v>10</v>
      </c>
      <c r="D27" s="3">
        <v>82513486.117135361</v>
      </c>
      <c r="E27">
        <v>27333357.973035999</v>
      </c>
      <c r="F27">
        <v>0.3312592796556168</v>
      </c>
      <c r="G27">
        <v>7.5156170570141274E-3</v>
      </c>
      <c r="H27">
        <v>1.23163285713202E-5</v>
      </c>
      <c r="I27">
        <v>11.052125</v>
      </c>
      <c r="J27">
        <v>11.257551621004</v>
      </c>
      <c r="K27">
        <v>300</v>
      </c>
      <c r="L27" t="s">
        <v>29</v>
      </c>
      <c r="M27" t="s">
        <v>39</v>
      </c>
      <c r="N27">
        <v>1</v>
      </c>
      <c r="O27">
        <v>2</v>
      </c>
      <c r="P27">
        <v>10</v>
      </c>
      <c r="Q27" t="b">
        <v>0</v>
      </c>
    </row>
    <row r="28" spans="1:17" x14ac:dyDescent="0.25">
      <c r="A28" s="1" t="s">
        <v>25</v>
      </c>
      <c r="B28">
        <v>4</v>
      </c>
      <c r="C28">
        <v>23</v>
      </c>
      <c r="D28" s="3">
        <v>65465036.200687967</v>
      </c>
      <c r="E28">
        <v>21695012.600761831</v>
      </c>
      <c r="F28">
        <v>0.3313984664157848</v>
      </c>
      <c r="G28">
        <v>9.9212918880751001E-3</v>
      </c>
      <c r="H28">
        <v>8.9460812903281561E-6</v>
      </c>
      <c r="I28">
        <v>8.8648947368421052</v>
      </c>
      <c r="J28">
        <v>10.32701744811839</v>
      </c>
      <c r="K28">
        <v>298.5</v>
      </c>
      <c r="L28" t="s">
        <v>29</v>
      </c>
      <c r="M28" t="s">
        <v>39</v>
      </c>
      <c r="N28">
        <v>1</v>
      </c>
      <c r="O28">
        <v>2</v>
      </c>
      <c r="P28">
        <v>0</v>
      </c>
      <c r="Q28" t="b">
        <v>0</v>
      </c>
    </row>
    <row r="29" spans="1:17" x14ac:dyDescent="0.25">
      <c r="A29" s="1" t="s">
        <v>25</v>
      </c>
      <c r="B29">
        <v>3</v>
      </c>
      <c r="C29">
        <v>24</v>
      </c>
      <c r="D29" s="3">
        <v>68095381.887264594</v>
      </c>
      <c r="E29">
        <v>22568788.678603809</v>
      </c>
      <c r="F29">
        <v>0.33142906395572602</v>
      </c>
      <c r="G29">
        <v>8.1918216399632857E-3</v>
      </c>
      <c r="H29">
        <v>7.4989603047502024E-6</v>
      </c>
      <c r="I29">
        <v>10.366696969696971</v>
      </c>
      <c r="J29">
        <v>10.32701744811839</v>
      </c>
      <c r="K29">
        <v>297</v>
      </c>
      <c r="L29" t="s">
        <v>29</v>
      </c>
      <c r="M29" t="s">
        <v>39</v>
      </c>
      <c r="N29">
        <v>1</v>
      </c>
      <c r="O29">
        <v>2</v>
      </c>
      <c r="P29">
        <v>4</v>
      </c>
      <c r="Q29" t="b">
        <v>0</v>
      </c>
    </row>
    <row r="30" spans="1:17" x14ac:dyDescent="0.25">
      <c r="A30" s="1" t="s">
        <v>25</v>
      </c>
      <c r="B30">
        <v>3</v>
      </c>
      <c r="C30">
        <v>25</v>
      </c>
      <c r="D30" s="3">
        <v>68910081.213184774</v>
      </c>
      <c r="E30">
        <v>22834340.999032099</v>
      </c>
      <c r="F30">
        <v>0.33136430253782861</v>
      </c>
      <c r="G30">
        <v>1.119050591618888E-2</v>
      </c>
      <c r="H30">
        <v>8.3167102692199069E-6</v>
      </c>
      <c r="I30">
        <v>10.216374999999999</v>
      </c>
      <c r="J30">
        <v>10.32701744811839</v>
      </c>
      <c r="K30">
        <v>300</v>
      </c>
      <c r="L30" t="s">
        <v>29</v>
      </c>
      <c r="M30" t="s">
        <v>39</v>
      </c>
      <c r="N30">
        <v>1</v>
      </c>
      <c r="O30">
        <v>2</v>
      </c>
      <c r="P30">
        <v>16</v>
      </c>
      <c r="Q30" t="b">
        <v>0</v>
      </c>
    </row>
    <row r="31" spans="1:17" x14ac:dyDescent="0.25">
      <c r="A31" s="1" t="s">
        <v>25</v>
      </c>
      <c r="B31">
        <v>4</v>
      </c>
      <c r="C31">
        <v>22</v>
      </c>
      <c r="D31" s="3">
        <v>68960957.353313208</v>
      </c>
      <c r="E31">
        <v>22842497.529922262</v>
      </c>
      <c r="F31">
        <v>0.33123811511043072</v>
      </c>
      <c r="G31">
        <v>6.4929279802796664E-3</v>
      </c>
      <c r="H31">
        <v>9.6993498235455989E-6</v>
      </c>
      <c r="I31">
        <v>10.12688235294117</v>
      </c>
      <c r="J31">
        <v>10.32701744811839</v>
      </c>
      <c r="K31">
        <v>300</v>
      </c>
      <c r="L31" t="s">
        <v>29</v>
      </c>
      <c r="M31" t="s">
        <v>39</v>
      </c>
      <c r="N31">
        <v>1</v>
      </c>
      <c r="O31">
        <v>2</v>
      </c>
      <c r="P31">
        <v>0</v>
      </c>
      <c r="Q31" t="b">
        <v>0</v>
      </c>
    </row>
    <row r="32" spans="1:17" x14ac:dyDescent="0.25">
      <c r="A32" s="1" t="s">
        <v>25</v>
      </c>
      <c r="B32">
        <v>4</v>
      </c>
      <c r="C32">
        <v>24</v>
      </c>
      <c r="D32" s="3">
        <v>69526836.886782631</v>
      </c>
      <c r="E32">
        <v>23048951.091282379</v>
      </c>
      <c r="F32">
        <v>0.33151157342042248</v>
      </c>
      <c r="G32">
        <v>1.1037031695915481E-2</v>
      </c>
      <c r="H32">
        <v>9.7000390824960271E-6</v>
      </c>
      <c r="I32">
        <v>9.4377755102040837</v>
      </c>
      <c r="J32">
        <v>10.32701744811839</v>
      </c>
      <c r="K32">
        <v>297</v>
      </c>
      <c r="L32" t="s">
        <v>30</v>
      </c>
      <c r="M32" t="s">
        <v>39</v>
      </c>
      <c r="N32">
        <v>1</v>
      </c>
      <c r="O32">
        <v>2</v>
      </c>
      <c r="P32">
        <v>0</v>
      </c>
      <c r="Q32" t="b">
        <v>0</v>
      </c>
    </row>
    <row r="33" spans="1:21" x14ac:dyDescent="0.25">
      <c r="A33" s="1" t="s">
        <v>25</v>
      </c>
      <c r="B33">
        <v>5</v>
      </c>
      <c r="C33">
        <v>22</v>
      </c>
      <c r="D33" s="3">
        <v>71368833.644030958</v>
      </c>
      <c r="E33">
        <v>23637023.546925839</v>
      </c>
      <c r="F33">
        <v>0.33119531790054352</v>
      </c>
      <c r="G33">
        <v>3.758176054941509E-3</v>
      </c>
      <c r="H33">
        <v>1.0014800219350491E-5</v>
      </c>
      <c r="I33">
        <v>10.65879411764706</v>
      </c>
      <c r="J33">
        <v>10.32701744811839</v>
      </c>
      <c r="K33">
        <v>300</v>
      </c>
      <c r="L33" t="s">
        <v>31</v>
      </c>
      <c r="M33" t="s">
        <v>39</v>
      </c>
      <c r="N33">
        <v>1</v>
      </c>
      <c r="O33">
        <v>2</v>
      </c>
      <c r="P33">
        <v>7</v>
      </c>
      <c r="Q33" t="b">
        <v>0</v>
      </c>
    </row>
    <row r="34" spans="1:21" x14ac:dyDescent="0.25">
      <c r="A34" s="1" t="s">
        <v>25</v>
      </c>
      <c r="B34">
        <v>3</v>
      </c>
      <c r="C34">
        <v>22</v>
      </c>
      <c r="D34" s="3">
        <v>72761359.459166989</v>
      </c>
      <c r="E34">
        <v>24103506.333568379</v>
      </c>
      <c r="F34">
        <v>0.33126794926220482</v>
      </c>
      <c r="G34">
        <v>3.4364237988231219E-3</v>
      </c>
      <c r="H34">
        <v>9.5324740798822995E-6</v>
      </c>
      <c r="I34">
        <v>12.78367741935484</v>
      </c>
      <c r="J34">
        <v>10.32701744811839</v>
      </c>
      <c r="K34">
        <v>298.5</v>
      </c>
      <c r="L34" t="s">
        <v>29</v>
      </c>
      <c r="M34" t="s">
        <v>39</v>
      </c>
      <c r="N34">
        <v>1</v>
      </c>
      <c r="O34">
        <v>2</v>
      </c>
      <c r="P34">
        <v>15</v>
      </c>
      <c r="Q34" t="b">
        <v>0</v>
      </c>
    </row>
    <row r="35" spans="1:21" x14ac:dyDescent="0.25">
      <c r="A35" s="1" t="s">
        <v>25</v>
      </c>
      <c r="B35">
        <v>4</v>
      </c>
      <c r="C35">
        <v>21</v>
      </c>
      <c r="D35" s="3">
        <v>78232202.543473601</v>
      </c>
      <c r="E35">
        <v>25923765.03797169</v>
      </c>
      <c r="F35">
        <v>0.33136948973877939</v>
      </c>
      <c r="G35">
        <v>1.136077858742948E-2</v>
      </c>
      <c r="H35">
        <v>1.111924983406619E-5</v>
      </c>
      <c r="I35">
        <v>10.16104347826087</v>
      </c>
      <c r="J35">
        <v>10.32701744811839</v>
      </c>
      <c r="K35">
        <v>300</v>
      </c>
      <c r="L35" t="s">
        <v>34</v>
      </c>
      <c r="M35" t="s">
        <v>39</v>
      </c>
      <c r="N35">
        <v>1</v>
      </c>
      <c r="O35">
        <v>2</v>
      </c>
      <c r="P35">
        <v>0</v>
      </c>
      <c r="Q35" t="b">
        <v>0</v>
      </c>
    </row>
    <row r="36" spans="1:21" x14ac:dyDescent="0.25">
      <c r="A36" s="1" t="s">
        <v>26</v>
      </c>
      <c r="B36">
        <v>6</v>
      </c>
      <c r="C36">
        <v>25</v>
      </c>
      <c r="D36" s="3">
        <v>27470029.15060737</v>
      </c>
      <c r="E36">
        <v>9353966.9260697849</v>
      </c>
      <c r="F36">
        <v>0.34051536220750478</v>
      </c>
      <c r="G36">
        <v>5.0490841310654134E-3</v>
      </c>
      <c r="H36">
        <v>1.184932607113077E-5</v>
      </c>
      <c r="I36">
        <v>9.4426874999999999</v>
      </c>
      <c r="J36">
        <v>9.1000225485333015</v>
      </c>
      <c r="K36">
        <v>200</v>
      </c>
      <c r="L36" t="s">
        <v>35</v>
      </c>
      <c r="M36" t="s">
        <v>39</v>
      </c>
      <c r="N36">
        <v>1</v>
      </c>
      <c r="O36">
        <v>2</v>
      </c>
      <c r="P36">
        <v>15</v>
      </c>
      <c r="Q36" t="b">
        <v>0</v>
      </c>
    </row>
    <row r="37" spans="1:21" x14ac:dyDescent="0.25">
      <c r="A37" s="1" t="s">
        <v>26</v>
      </c>
      <c r="B37">
        <v>4</v>
      </c>
      <c r="C37">
        <v>25</v>
      </c>
      <c r="D37" s="3">
        <v>32533844.061530732</v>
      </c>
      <c r="E37">
        <v>11077903.513866611</v>
      </c>
      <c r="F37">
        <v>0.34050398387953013</v>
      </c>
      <c r="G37">
        <v>4.2143433255490493E-3</v>
      </c>
      <c r="H37">
        <v>1.5343322862611651E-5</v>
      </c>
      <c r="I37">
        <v>10.231441176470589</v>
      </c>
      <c r="J37">
        <v>9.1000225485333015</v>
      </c>
      <c r="K37">
        <v>200</v>
      </c>
      <c r="L37" t="s">
        <v>29</v>
      </c>
      <c r="M37" t="s">
        <v>39</v>
      </c>
      <c r="N37">
        <v>1</v>
      </c>
      <c r="O37">
        <v>2</v>
      </c>
      <c r="P37">
        <v>7</v>
      </c>
      <c r="Q37" t="b">
        <v>0</v>
      </c>
      <c r="R37" t="s">
        <v>40</v>
      </c>
      <c r="S37" t="s">
        <v>41</v>
      </c>
      <c r="T37" t="s">
        <v>42</v>
      </c>
      <c r="U37" t="s">
        <v>43</v>
      </c>
    </row>
    <row r="38" spans="1:21" x14ac:dyDescent="0.25">
      <c r="A38" s="1" t="s">
        <v>26</v>
      </c>
      <c r="B38">
        <v>6</v>
      </c>
      <c r="C38">
        <v>23</v>
      </c>
      <c r="D38" s="3">
        <v>63477039.429235183</v>
      </c>
      <c r="E38">
        <v>21039810.540455312</v>
      </c>
      <c r="F38">
        <v>0.33145544797990611</v>
      </c>
      <c r="G38">
        <v>1.0916297288537829E-2</v>
      </c>
      <c r="H38">
        <v>8.8889444734447588E-6</v>
      </c>
      <c r="I38">
        <v>9.3683333333333358</v>
      </c>
      <c r="J38">
        <v>9.1000225485333015</v>
      </c>
      <c r="K38">
        <v>298</v>
      </c>
      <c r="L38" t="s">
        <v>35</v>
      </c>
      <c r="M38" t="s">
        <v>39</v>
      </c>
      <c r="N38">
        <v>1</v>
      </c>
      <c r="O38">
        <v>2</v>
      </c>
      <c r="P38">
        <v>0</v>
      </c>
      <c r="Q38" t="b">
        <v>0</v>
      </c>
    </row>
    <row r="39" spans="1:21" x14ac:dyDescent="0.25">
      <c r="A39" s="1" t="s">
        <v>26</v>
      </c>
      <c r="B39">
        <v>5</v>
      </c>
      <c r="C39">
        <v>25</v>
      </c>
      <c r="D39" s="3">
        <v>75130136.996421963</v>
      </c>
      <c r="E39">
        <v>24905050.58047713</v>
      </c>
      <c r="F39">
        <v>0.33149214917128689</v>
      </c>
      <c r="G39">
        <v>1.454460153468743E-2</v>
      </c>
      <c r="H39">
        <v>7.5178795395121433E-6</v>
      </c>
      <c r="I39">
        <v>8.7683714285714291</v>
      </c>
      <c r="J39">
        <v>9.1000225485333015</v>
      </c>
      <c r="K39">
        <v>300</v>
      </c>
      <c r="L39" t="s">
        <v>29</v>
      </c>
      <c r="M39" t="s">
        <v>39</v>
      </c>
      <c r="N39">
        <v>1</v>
      </c>
      <c r="O39">
        <v>2</v>
      </c>
      <c r="P39">
        <v>2</v>
      </c>
      <c r="Q39" t="b">
        <v>0</v>
      </c>
    </row>
    <row r="40" spans="1:21" x14ac:dyDescent="0.25">
      <c r="A40" s="1" t="s">
        <v>26</v>
      </c>
      <c r="B40">
        <v>5</v>
      </c>
      <c r="C40">
        <v>24</v>
      </c>
      <c r="D40" s="3">
        <v>84040384.169980645</v>
      </c>
      <c r="E40">
        <v>27840361.959367242</v>
      </c>
      <c r="F40">
        <v>0.33127361606364308</v>
      </c>
      <c r="G40">
        <v>4.0351412518643366E-3</v>
      </c>
      <c r="H40">
        <v>1.1713305071105681E-5</v>
      </c>
      <c r="I40">
        <v>8.8181249999999984</v>
      </c>
      <c r="J40">
        <v>9.1000225485333015</v>
      </c>
      <c r="K40">
        <v>298.5</v>
      </c>
      <c r="L40" t="s">
        <v>29</v>
      </c>
      <c r="M40" t="s">
        <v>39</v>
      </c>
      <c r="N40">
        <v>1</v>
      </c>
      <c r="O40">
        <v>2</v>
      </c>
      <c r="P40">
        <v>0</v>
      </c>
      <c r="Q40" t="b">
        <v>0</v>
      </c>
    </row>
    <row r="41" spans="1:21" x14ac:dyDescent="0.25">
      <c r="A41" s="1" t="s">
        <v>26</v>
      </c>
      <c r="B41">
        <v>6</v>
      </c>
      <c r="C41">
        <v>22</v>
      </c>
      <c r="D41" s="3">
        <v>108889150.3782012</v>
      </c>
      <c r="E41">
        <v>35766022.896549843</v>
      </c>
      <c r="F41">
        <v>0.32846268679960178</v>
      </c>
      <c r="G41">
        <v>1.8877146179511389E-2</v>
      </c>
      <c r="H41">
        <v>6.428263578617845E-6</v>
      </c>
      <c r="I41">
        <v>8.948411764705881</v>
      </c>
      <c r="J41">
        <v>9.1000225485333015</v>
      </c>
      <c r="K41">
        <v>397</v>
      </c>
      <c r="L41" t="s">
        <v>30</v>
      </c>
      <c r="M41" t="s">
        <v>39</v>
      </c>
      <c r="N41">
        <v>1</v>
      </c>
      <c r="O41">
        <v>2</v>
      </c>
      <c r="P41">
        <v>0</v>
      </c>
      <c r="Q41" t="b">
        <v>0</v>
      </c>
      <c r="R41" t="s">
        <v>47</v>
      </c>
      <c r="S41" t="s">
        <v>41</v>
      </c>
      <c r="T41" t="s">
        <v>42</v>
      </c>
      <c r="U41" t="s">
        <v>43</v>
      </c>
    </row>
    <row r="42" spans="1:21" x14ac:dyDescent="0.25">
      <c r="A42" s="1" t="s">
        <v>26</v>
      </c>
      <c r="B42">
        <v>6</v>
      </c>
      <c r="C42">
        <v>21</v>
      </c>
      <c r="D42" s="3">
        <v>110144996.93159311</v>
      </c>
      <c r="E42">
        <v>36143889.376069658</v>
      </c>
      <c r="F42">
        <v>0.32814826258987762</v>
      </c>
      <c r="G42">
        <v>1.1657978640684441E-2</v>
      </c>
      <c r="H42">
        <v>6.5873882914813356E-6</v>
      </c>
      <c r="I42">
        <v>8.5026249999999983</v>
      </c>
      <c r="J42">
        <v>9.1000225485333015</v>
      </c>
      <c r="K42">
        <v>396</v>
      </c>
      <c r="L42" t="s">
        <v>30</v>
      </c>
      <c r="M42" t="s">
        <v>39</v>
      </c>
      <c r="N42">
        <v>1</v>
      </c>
      <c r="O42">
        <v>2</v>
      </c>
      <c r="P42">
        <v>0</v>
      </c>
      <c r="Q42" t="b">
        <v>0</v>
      </c>
      <c r="R42" t="s">
        <v>45</v>
      </c>
      <c r="S42">
        <f>AVERAGE(I40:I61)</f>
        <v>19.848816802307052</v>
      </c>
      <c r="T42">
        <f>_xlfn.STDEV.P(I40:I61)</f>
        <v>5.3141090110268765</v>
      </c>
      <c r="U42" s="4">
        <f>T42/S42</f>
        <v>0.26772925882459708</v>
      </c>
    </row>
    <row r="43" spans="1:21" x14ac:dyDescent="0.25">
      <c r="A43" s="1" t="s">
        <v>17</v>
      </c>
      <c r="B43">
        <v>2</v>
      </c>
      <c r="C43">
        <v>11</v>
      </c>
      <c r="D43" s="3">
        <v>35479206.457784392</v>
      </c>
      <c r="E43">
        <v>12690115.23123906</v>
      </c>
      <c r="F43">
        <v>0.3576775384291257</v>
      </c>
      <c r="G43">
        <v>0.1325035267865434</v>
      </c>
      <c r="H43">
        <v>4.4024633387808132E-6</v>
      </c>
      <c r="I43">
        <v>25.38260869565217</v>
      </c>
      <c r="J43">
        <v>22.68437225045486</v>
      </c>
      <c r="K43">
        <v>285</v>
      </c>
      <c r="L43" t="s">
        <v>27</v>
      </c>
      <c r="M43" t="s">
        <v>37</v>
      </c>
      <c r="N43">
        <v>1</v>
      </c>
      <c r="O43">
        <v>2</v>
      </c>
      <c r="P43">
        <v>0</v>
      </c>
      <c r="Q43" t="b">
        <v>0</v>
      </c>
      <c r="R43" t="s">
        <v>44</v>
      </c>
      <c r="S43" s="3">
        <f>AVERAGE(D42:D67)</f>
        <v>410604863.63658613</v>
      </c>
      <c r="T43" s="3">
        <f>_xlfn.STDEV.P(D42:D67)</f>
        <v>572717416.34706581</v>
      </c>
      <c r="U43" s="4">
        <f>T43/S43</f>
        <v>1.394814009933308</v>
      </c>
    </row>
    <row r="44" spans="1:21" x14ac:dyDescent="0.25">
      <c r="A44" s="1" t="s">
        <v>17</v>
      </c>
      <c r="B44">
        <v>2</v>
      </c>
      <c r="C44">
        <v>9</v>
      </c>
      <c r="D44" s="3">
        <v>56169580.818918802</v>
      </c>
      <c r="E44">
        <v>18685327.037764329</v>
      </c>
      <c r="F44">
        <v>0.33265918608156708</v>
      </c>
      <c r="G44">
        <v>2.270815572978345E-2</v>
      </c>
      <c r="H44">
        <v>7.4685184275950523E-6</v>
      </c>
      <c r="I44">
        <v>22.353749999999991</v>
      </c>
      <c r="J44">
        <v>22.68437225045486</v>
      </c>
      <c r="K44">
        <v>291</v>
      </c>
      <c r="L44" t="s">
        <v>27</v>
      </c>
      <c r="M44" t="s">
        <v>37</v>
      </c>
      <c r="N44">
        <v>1</v>
      </c>
      <c r="O44">
        <v>2</v>
      </c>
      <c r="P44">
        <v>1</v>
      </c>
      <c r="Q44" t="b">
        <v>0</v>
      </c>
    </row>
    <row r="45" spans="1:21" x14ac:dyDescent="0.25">
      <c r="A45" s="1" t="s">
        <v>17</v>
      </c>
      <c r="B45">
        <v>2</v>
      </c>
      <c r="C45">
        <v>7</v>
      </c>
      <c r="D45" s="3">
        <v>114117426.2107937</v>
      </c>
      <c r="E45">
        <v>37891273.459834367</v>
      </c>
      <c r="F45">
        <v>0.33203757496110131</v>
      </c>
      <c r="G45">
        <v>1.7879797325444379E-2</v>
      </c>
      <c r="H45">
        <v>1.492911291104317E-5</v>
      </c>
      <c r="I45">
        <v>21.477083333333329</v>
      </c>
      <c r="J45">
        <v>22.68437225045486</v>
      </c>
      <c r="K45">
        <v>297</v>
      </c>
      <c r="L45" t="s">
        <v>27</v>
      </c>
      <c r="M45" t="s">
        <v>37</v>
      </c>
      <c r="N45">
        <v>1</v>
      </c>
      <c r="O45">
        <v>2</v>
      </c>
      <c r="P45">
        <v>0</v>
      </c>
      <c r="Q45" t="b">
        <v>0</v>
      </c>
    </row>
    <row r="46" spans="1:21" x14ac:dyDescent="0.25">
      <c r="A46" s="1" t="s">
        <v>17</v>
      </c>
      <c r="B46">
        <v>2</v>
      </c>
      <c r="C46">
        <v>13</v>
      </c>
      <c r="D46" s="3">
        <v>189256716.2044417</v>
      </c>
      <c r="E46">
        <v>63005942.249649294</v>
      </c>
      <c r="F46">
        <v>0.33291258304190408</v>
      </c>
      <c r="G46">
        <v>1.455156274788934E-2</v>
      </c>
      <c r="H46">
        <v>3.3500515232198107E-5</v>
      </c>
      <c r="I46">
        <v>22.556666666666661</v>
      </c>
      <c r="J46">
        <v>22.68437225045486</v>
      </c>
      <c r="K46">
        <v>279</v>
      </c>
      <c r="L46" t="s">
        <v>27</v>
      </c>
      <c r="M46" t="s">
        <v>37</v>
      </c>
      <c r="N46">
        <v>1</v>
      </c>
      <c r="O46">
        <v>2</v>
      </c>
      <c r="P46">
        <v>0</v>
      </c>
      <c r="Q46" t="b">
        <v>0</v>
      </c>
    </row>
    <row r="47" spans="1:21" x14ac:dyDescent="0.25">
      <c r="A47" s="1" t="s">
        <v>17</v>
      </c>
      <c r="B47">
        <v>2</v>
      </c>
      <c r="C47">
        <v>14</v>
      </c>
      <c r="D47" s="3">
        <v>199086044.81781501</v>
      </c>
      <c r="E47">
        <v>66264256.41916012</v>
      </c>
      <c r="F47">
        <v>0.33284229680588112</v>
      </c>
      <c r="G47">
        <v>6.5624594097606972E-3</v>
      </c>
      <c r="H47">
        <v>3.6149130390502597E-5</v>
      </c>
      <c r="I47">
        <v>22.325714285714291</v>
      </c>
      <c r="J47">
        <v>22.68437225045486</v>
      </c>
      <c r="K47">
        <v>276</v>
      </c>
      <c r="L47" t="s">
        <v>27</v>
      </c>
      <c r="M47" t="s">
        <v>37</v>
      </c>
      <c r="N47">
        <v>1</v>
      </c>
      <c r="O47">
        <v>2</v>
      </c>
      <c r="P47">
        <v>0</v>
      </c>
      <c r="Q47" t="b">
        <v>0</v>
      </c>
    </row>
    <row r="48" spans="1:21" x14ac:dyDescent="0.25">
      <c r="A48" s="1" t="s">
        <v>17</v>
      </c>
      <c r="B48">
        <v>2</v>
      </c>
      <c r="C48">
        <v>12</v>
      </c>
      <c r="D48" s="3">
        <v>218785035.0297851</v>
      </c>
      <c r="E48">
        <v>72787392.117823228</v>
      </c>
      <c r="F48">
        <v>0.33268908043876982</v>
      </c>
      <c r="G48">
        <v>1.3525681564035949E-2</v>
      </c>
      <c r="H48">
        <v>3.6124913595885177E-5</v>
      </c>
      <c r="I48">
        <v>23.21772727272727</v>
      </c>
      <c r="J48">
        <v>22.68437225045486</v>
      </c>
      <c r="K48">
        <v>282</v>
      </c>
      <c r="L48" t="s">
        <v>27</v>
      </c>
      <c r="M48" t="s">
        <v>37</v>
      </c>
      <c r="N48">
        <v>1</v>
      </c>
      <c r="O48">
        <v>2</v>
      </c>
      <c r="P48">
        <v>0</v>
      </c>
      <c r="Q48" t="b">
        <v>0</v>
      </c>
    </row>
    <row r="49" spans="1:21" x14ac:dyDescent="0.25">
      <c r="A49" s="1" t="s">
        <v>17</v>
      </c>
      <c r="B49">
        <v>2</v>
      </c>
      <c r="C49">
        <v>8</v>
      </c>
      <c r="D49" s="3">
        <v>240578799.61309609</v>
      </c>
      <c r="E49">
        <v>79823888.223470017</v>
      </c>
      <c r="F49">
        <v>0.33179934537808192</v>
      </c>
      <c r="G49">
        <v>7.4194630893348393E-3</v>
      </c>
      <c r="H49">
        <v>3.6072205979785037E-5</v>
      </c>
      <c r="I49">
        <v>21.721599999999999</v>
      </c>
      <c r="J49">
        <v>22.68437225045486</v>
      </c>
      <c r="K49">
        <v>294</v>
      </c>
      <c r="L49" t="s">
        <v>27</v>
      </c>
      <c r="M49" t="s">
        <v>37</v>
      </c>
      <c r="N49">
        <v>1</v>
      </c>
      <c r="O49">
        <v>2</v>
      </c>
      <c r="P49">
        <v>0</v>
      </c>
      <c r="Q49" t="b">
        <v>0</v>
      </c>
    </row>
    <row r="50" spans="1:21" x14ac:dyDescent="0.25">
      <c r="A50" s="1" t="s">
        <v>17</v>
      </c>
      <c r="B50">
        <v>2</v>
      </c>
      <c r="C50">
        <v>6</v>
      </c>
      <c r="D50" s="3">
        <v>280424910.31066191</v>
      </c>
      <c r="E50">
        <v>92969462.664698452</v>
      </c>
      <c r="F50">
        <v>0.33153068520804552</v>
      </c>
      <c r="G50">
        <v>9.0175953658385051E-3</v>
      </c>
      <c r="H50">
        <v>3.6273836042626801E-5</v>
      </c>
      <c r="I50">
        <v>23.126999999999999</v>
      </c>
      <c r="J50">
        <v>22.68437225045486</v>
      </c>
      <c r="K50">
        <v>300</v>
      </c>
      <c r="L50" t="s">
        <v>27</v>
      </c>
      <c r="M50" t="s">
        <v>37</v>
      </c>
      <c r="N50">
        <v>1</v>
      </c>
      <c r="O50">
        <v>2</v>
      </c>
      <c r="P50">
        <v>0</v>
      </c>
      <c r="Q50" t="b">
        <v>0</v>
      </c>
    </row>
    <row r="51" spans="1:21" x14ac:dyDescent="0.25">
      <c r="A51" s="1" t="s">
        <v>18</v>
      </c>
      <c r="B51">
        <v>10</v>
      </c>
      <c r="C51">
        <v>7</v>
      </c>
      <c r="D51" s="3">
        <v>1551063172.7386229</v>
      </c>
      <c r="E51">
        <v>506549012.81201458</v>
      </c>
      <c r="F51">
        <v>0.32658180641194012</v>
      </c>
      <c r="G51">
        <v>5.4881789402502004E-3</v>
      </c>
      <c r="H51">
        <v>4.6717532764256187E-5</v>
      </c>
      <c r="I51">
        <v>18.079166666666669</v>
      </c>
      <c r="J51">
        <v>19.456664935064939</v>
      </c>
      <c r="K51">
        <v>500</v>
      </c>
      <c r="L51" t="s">
        <v>28</v>
      </c>
      <c r="M51" t="s">
        <v>37</v>
      </c>
      <c r="N51">
        <v>1</v>
      </c>
      <c r="O51">
        <v>2</v>
      </c>
      <c r="P51">
        <v>0</v>
      </c>
      <c r="Q51" t="b">
        <v>0</v>
      </c>
    </row>
    <row r="52" spans="1:21" x14ac:dyDescent="0.25">
      <c r="A52" s="1" t="s">
        <v>18</v>
      </c>
      <c r="B52">
        <v>10</v>
      </c>
      <c r="C52">
        <v>9</v>
      </c>
      <c r="D52" s="3">
        <v>1622802683.104687</v>
      </c>
      <c r="E52">
        <v>530923609.86138791</v>
      </c>
      <c r="F52">
        <v>0.32716461180951711</v>
      </c>
      <c r="G52">
        <v>1.9146270149195309E-2</v>
      </c>
      <c r="H52">
        <v>4.8856276007521229E-5</v>
      </c>
      <c r="I52">
        <v>18.615500000000001</v>
      </c>
      <c r="J52">
        <v>19.456664935064939</v>
      </c>
      <c r="K52">
        <v>495</v>
      </c>
      <c r="L52" t="s">
        <v>28</v>
      </c>
      <c r="M52" t="s">
        <v>37</v>
      </c>
      <c r="N52">
        <v>1</v>
      </c>
      <c r="O52">
        <v>2</v>
      </c>
      <c r="P52">
        <v>0</v>
      </c>
      <c r="Q52" t="b">
        <v>0</v>
      </c>
    </row>
    <row r="53" spans="1:21" x14ac:dyDescent="0.25">
      <c r="A53" s="1" t="s">
        <v>18</v>
      </c>
      <c r="B53">
        <v>10</v>
      </c>
      <c r="C53">
        <v>11</v>
      </c>
      <c r="D53" s="3">
        <v>1710462913.6661389</v>
      </c>
      <c r="E53">
        <v>558882577.57239079</v>
      </c>
      <c r="F53">
        <v>0.32674346406874383</v>
      </c>
      <c r="G53">
        <v>7.6303199615387774E-3</v>
      </c>
      <c r="H53">
        <v>5.3635258653198859E-5</v>
      </c>
      <c r="I53">
        <v>18.903181818181821</v>
      </c>
      <c r="J53">
        <v>19.456664935064939</v>
      </c>
      <c r="K53">
        <v>490</v>
      </c>
      <c r="L53" t="s">
        <v>28</v>
      </c>
      <c r="M53" t="s">
        <v>37</v>
      </c>
      <c r="N53">
        <v>1</v>
      </c>
      <c r="O53">
        <v>2</v>
      </c>
      <c r="P53">
        <v>0</v>
      </c>
      <c r="Q53" t="b">
        <v>0</v>
      </c>
    </row>
    <row r="54" spans="1:21" x14ac:dyDescent="0.25">
      <c r="A54" s="1" t="s">
        <v>18</v>
      </c>
      <c r="B54">
        <v>10</v>
      </c>
      <c r="C54">
        <v>8</v>
      </c>
      <c r="D54" s="3">
        <v>1720086315.777591</v>
      </c>
      <c r="E54">
        <v>562001698.33795965</v>
      </c>
      <c r="F54">
        <v>0.32672877702878422</v>
      </c>
      <c r="G54">
        <v>1.02417003782985E-2</v>
      </c>
      <c r="H54">
        <v>4.905164964731196E-5</v>
      </c>
      <c r="I54">
        <v>22.995000000000001</v>
      </c>
      <c r="J54">
        <v>19.456664935064939</v>
      </c>
      <c r="K54">
        <v>497.5</v>
      </c>
      <c r="L54" t="s">
        <v>28</v>
      </c>
      <c r="M54" t="s">
        <v>37</v>
      </c>
      <c r="N54">
        <v>1</v>
      </c>
      <c r="O54">
        <v>2</v>
      </c>
      <c r="P54">
        <v>0</v>
      </c>
      <c r="Q54" t="b">
        <v>0</v>
      </c>
    </row>
    <row r="55" spans="1:21" x14ac:dyDescent="0.25">
      <c r="A55" s="1" t="s">
        <v>20</v>
      </c>
      <c r="B55">
        <v>22</v>
      </c>
      <c r="C55">
        <v>4</v>
      </c>
      <c r="D55" s="3">
        <v>115026209.3548176</v>
      </c>
      <c r="E55">
        <v>38017979.344347127</v>
      </c>
      <c r="F55">
        <v>0.33051579772636258</v>
      </c>
      <c r="G55">
        <v>2.7110403809635791E-2</v>
      </c>
      <c r="H55">
        <v>9.6185766889362033E-6</v>
      </c>
      <c r="I55">
        <v>25.21766666666667</v>
      </c>
      <c r="J55">
        <v>24.130126535303781</v>
      </c>
      <c r="K55">
        <v>348.33333333333331</v>
      </c>
      <c r="L55" t="s">
        <v>30</v>
      </c>
      <c r="M55" t="s">
        <v>37</v>
      </c>
      <c r="N55">
        <v>1</v>
      </c>
      <c r="O55">
        <v>2</v>
      </c>
      <c r="P55">
        <v>0</v>
      </c>
      <c r="Q55" t="b">
        <v>0</v>
      </c>
    </row>
    <row r="56" spans="1:21" x14ac:dyDescent="0.25">
      <c r="A56" s="1" t="s">
        <v>20</v>
      </c>
      <c r="B56">
        <v>22</v>
      </c>
      <c r="C56">
        <v>3</v>
      </c>
      <c r="D56" s="3">
        <v>128459719.43505371</v>
      </c>
      <c r="E56">
        <v>42406647.407184333</v>
      </c>
      <c r="F56">
        <v>0.33011630099833861</v>
      </c>
      <c r="G56">
        <v>2.201330258805833E-2</v>
      </c>
      <c r="H56">
        <v>1.073308925082433E-5</v>
      </c>
      <c r="I56">
        <v>24.416551724137928</v>
      </c>
      <c r="J56">
        <v>24.130126535303781</v>
      </c>
      <c r="K56">
        <v>348.88888888888891</v>
      </c>
      <c r="L56" t="s">
        <v>30</v>
      </c>
      <c r="M56" t="s">
        <v>37</v>
      </c>
      <c r="N56">
        <v>1</v>
      </c>
      <c r="O56">
        <v>2</v>
      </c>
      <c r="P56">
        <v>0</v>
      </c>
      <c r="Q56" t="b">
        <v>0</v>
      </c>
    </row>
    <row r="57" spans="1:21" x14ac:dyDescent="0.25">
      <c r="A57" s="1" t="s">
        <v>20</v>
      </c>
      <c r="B57">
        <v>22</v>
      </c>
      <c r="C57">
        <v>1</v>
      </c>
      <c r="D57" s="3">
        <v>130899272.7458878</v>
      </c>
      <c r="E57">
        <v>43138978.637766652</v>
      </c>
      <c r="F57">
        <v>0.32955858144079608</v>
      </c>
      <c r="G57">
        <v>1.176337383805153E-2</v>
      </c>
      <c r="H57">
        <v>1.15793802749695E-5</v>
      </c>
      <c r="I57">
        <v>21.493214285714281</v>
      </c>
      <c r="J57">
        <v>24.130126535303781</v>
      </c>
      <c r="K57">
        <v>350</v>
      </c>
      <c r="L57" t="s">
        <v>30</v>
      </c>
      <c r="M57" t="s">
        <v>37</v>
      </c>
      <c r="N57">
        <v>1</v>
      </c>
      <c r="O57">
        <v>2</v>
      </c>
      <c r="P57">
        <v>0</v>
      </c>
      <c r="Q57" t="b">
        <v>0</v>
      </c>
    </row>
    <row r="58" spans="1:21" x14ac:dyDescent="0.25">
      <c r="A58" s="1" t="s">
        <v>20</v>
      </c>
      <c r="B58">
        <v>22</v>
      </c>
      <c r="C58">
        <v>5</v>
      </c>
      <c r="D58" s="3">
        <v>132627493.47648519</v>
      </c>
      <c r="E58">
        <v>43772961.98004505</v>
      </c>
      <c r="F58">
        <v>0.33004440355955289</v>
      </c>
      <c r="G58">
        <v>2.049400746139244E-2</v>
      </c>
      <c r="H58">
        <v>1.22223545708066E-5</v>
      </c>
      <c r="I58">
        <v>24.70000000000001</v>
      </c>
      <c r="J58">
        <v>24.130126535303781</v>
      </c>
      <c r="K58">
        <v>347.77777777777783</v>
      </c>
      <c r="L58" t="s">
        <v>30</v>
      </c>
      <c r="M58" t="s">
        <v>37</v>
      </c>
      <c r="N58">
        <v>1</v>
      </c>
      <c r="O58">
        <v>2</v>
      </c>
      <c r="P58">
        <v>0</v>
      </c>
      <c r="Q58" t="b">
        <v>0</v>
      </c>
      <c r="R58" t="s">
        <v>48</v>
      </c>
      <c r="S58" s="3">
        <f>MAX(D36:D70)</f>
        <v>1720086315.777591</v>
      </c>
    </row>
    <row r="59" spans="1:21" x14ac:dyDescent="0.25">
      <c r="A59" s="1" t="s">
        <v>20</v>
      </c>
      <c r="B59">
        <v>22</v>
      </c>
      <c r="C59">
        <v>2</v>
      </c>
      <c r="D59" s="3">
        <v>134188114.3375819</v>
      </c>
      <c r="E59">
        <v>44224991.135577083</v>
      </c>
      <c r="F59">
        <v>0.32957457785209388</v>
      </c>
      <c r="G59">
        <v>1.1757693054372119E-2</v>
      </c>
      <c r="H59">
        <v>1.1988605932167241E-5</v>
      </c>
      <c r="I59">
        <v>24.8232</v>
      </c>
      <c r="J59">
        <v>24.130126535303781</v>
      </c>
      <c r="K59">
        <v>349.44444444444451</v>
      </c>
      <c r="L59" t="s">
        <v>30</v>
      </c>
      <c r="M59" t="s">
        <v>37</v>
      </c>
      <c r="N59">
        <v>1</v>
      </c>
      <c r="O59">
        <v>2</v>
      </c>
      <c r="P59">
        <v>0</v>
      </c>
      <c r="Q59" t="b">
        <v>0</v>
      </c>
      <c r="R59" t="s">
        <v>49</v>
      </c>
      <c r="S59" s="3">
        <f>MEDIAN(D36:D70)</f>
        <v>128459719.43505371</v>
      </c>
    </row>
    <row r="60" spans="1:21" x14ac:dyDescent="0.25">
      <c r="A60" s="1" t="s">
        <v>22</v>
      </c>
      <c r="B60">
        <v>5</v>
      </c>
      <c r="C60">
        <v>3</v>
      </c>
      <c r="D60" s="3">
        <v>109380186.2416905</v>
      </c>
      <c r="E60">
        <v>35856237.038056158</v>
      </c>
      <c r="F60">
        <v>0.32781290899273913</v>
      </c>
      <c r="G60">
        <v>3.4294555781243907E-2</v>
      </c>
      <c r="H60">
        <v>7.9399176353633461E-7</v>
      </c>
      <c r="I60">
        <v>14.698</v>
      </c>
      <c r="J60">
        <v>15.97995825124308</v>
      </c>
      <c r="K60">
        <v>547.5</v>
      </c>
      <c r="L60" t="s">
        <v>29</v>
      </c>
      <c r="M60" t="s">
        <v>37</v>
      </c>
      <c r="N60">
        <v>1</v>
      </c>
      <c r="O60">
        <v>2</v>
      </c>
      <c r="P60">
        <v>1</v>
      </c>
      <c r="Q60" t="b">
        <v>0</v>
      </c>
      <c r="R60" t="s">
        <v>44</v>
      </c>
      <c r="S60" s="3">
        <f>AVERAGE(D59:D80)</f>
        <v>148073561.15788451</v>
      </c>
      <c r="T60" s="3">
        <f>_xlfn.STDEV.P(D59:D80)</f>
        <v>46104038.053541161</v>
      </c>
      <c r="U60" s="4">
        <f>T60/S60</f>
        <v>0.31135901435086305</v>
      </c>
    </row>
    <row r="61" spans="1:21" x14ac:dyDescent="0.25">
      <c r="A61" s="1" t="s">
        <v>22</v>
      </c>
      <c r="B61">
        <v>5</v>
      </c>
      <c r="C61">
        <v>4</v>
      </c>
      <c r="D61" s="3">
        <v>110321578.3923689</v>
      </c>
      <c r="E61">
        <v>35966905.178667523</v>
      </c>
      <c r="F61">
        <v>0.32601876897326371</v>
      </c>
      <c r="G61">
        <v>1.13260007896712E-31</v>
      </c>
      <c r="H61">
        <v>9.5539000043787043E-7</v>
      </c>
      <c r="I61">
        <v>14.30117647058823</v>
      </c>
      <c r="J61">
        <v>15.97995825124308</v>
      </c>
      <c r="K61">
        <v>546.25</v>
      </c>
      <c r="L61" t="s">
        <v>29</v>
      </c>
      <c r="M61" t="s">
        <v>37</v>
      </c>
      <c r="N61">
        <v>1</v>
      </c>
      <c r="O61">
        <v>2</v>
      </c>
      <c r="P61">
        <v>0</v>
      </c>
      <c r="Q61" t="b">
        <v>0</v>
      </c>
    </row>
    <row r="62" spans="1:21" x14ac:dyDescent="0.25">
      <c r="A62" s="1" t="s">
        <v>22</v>
      </c>
      <c r="B62">
        <v>5</v>
      </c>
      <c r="C62">
        <v>2</v>
      </c>
      <c r="D62" s="3">
        <v>121184086.9368678</v>
      </c>
      <c r="E62">
        <v>89962039.833809644</v>
      </c>
      <c r="F62">
        <v>0.74235852336517039</v>
      </c>
      <c r="G62">
        <v>0.6669507234050891</v>
      </c>
      <c r="H62">
        <v>0</v>
      </c>
      <c r="I62">
        <v>16.26235294117647</v>
      </c>
      <c r="J62">
        <v>15.97995825124308</v>
      </c>
      <c r="K62">
        <v>548.75</v>
      </c>
      <c r="L62" t="s">
        <v>29</v>
      </c>
      <c r="M62" t="s">
        <v>37</v>
      </c>
      <c r="N62">
        <v>1</v>
      </c>
      <c r="O62">
        <v>2</v>
      </c>
      <c r="P62">
        <v>4</v>
      </c>
      <c r="Q62" t="b">
        <v>0</v>
      </c>
    </row>
    <row r="63" spans="1:21" x14ac:dyDescent="0.25">
      <c r="A63" s="1" t="s">
        <v>22</v>
      </c>
      <c r="B63">
        <v>5</v>
      </c>
      <c r="C63">
        <v>5</v>
      </c>
      <c r="D63" s="3">
        <v>174707473.76664659</v>
      </c>
      <c r="E63">
        <v>57811261.607495412</v>
      </c>
      <c r="F63">
        <v>0.33090319699037479</v>
      </c>
      <c r="G63">
        <v>5.6583007835948933E-2</v>
      </c>
      <c r="H63">
        <v>3.869873470605973E-6</v>
      </c>
      <c r="I63">
        <v>17.106999999999999</v>
      </c>
      <c r="J63">
        <v>15.97995825124308</v>
      </c>
      <c r="K63">
        <v>545</v>
      </c>
      <c r="L63" t="s">
        <v>29</v>
      </c>
      <c r="M63" t="s">
        <v>37</v>
      </c>
      <c r="N63">
        <v>1</v>
      </c>
      <c r="O63">
        <v>2</v>
      </c>
      <c r="P63">
        <v>0</v>
      </c>
      <c r="Q63" t="b">
        <v>0</v>
      </c>
      <c r="R63" t="s">
        <v>50</v>
      </c>
      <c r="S63" s="3">
        <f>MIN(D32:D73)</f>
        <v>27470029.15060737</v>
      </c>
    </row>
    <row r="64" spans="1:21" x14ac:dyDescent="0.25">
      <c r="A64" s="1" t="s">
        <v>22</v>
      </c>
      <c r="B64">
        <v>4</v>
      </c>
      <c r="C64">
        <v>6</v>
      </c>
      <c r="D64" s="3">
        <v>238659927.2721512</v>
      </c>
      <c r="E64">
        <v>78150020.814544335</v>
      </c>
      <c r="F64">
        <v>0.32745346781836349</v>
      </c>
      <c r="G64">
        <v>3.4467501076490541E-2</v>
      </c>
      <c r="H64">
        <v>3.8655554424306009E-6</v>
      </c>
      <c r="I64">
        <v>18.982105263157891</v>
      </c>
      <c r="J64">
        <v>15.97995825124308</v>
      </c>
      <c r="K64">
        <v>598</v>
      </c>
      <c r="L64" t="s">
        <v>29</v>
      </c>
      <c r="M64" t="s">
        <v>37</v>
      </c>
      <c r="N64">
        <v>1</v>
      </c>
      <c r="O64">
        <v>2</v>
      </c>
      <c r="P64">
        <v>0</v>
      </c>
      <c r="Q64" t="b">
        <v>0</v>
      </c>
    </row>
    <row r="65" spans="2:3" x14ac:dyDescent="0.25">
      <c r="C65" s="3"/>
    </row>
    <row r="72" spans="2:3" x14ac:dyDescent="0.25">
      <c r="B72" s="3"/>
    </row>
    <row r="73" spans="2:3" x14ac:dyDescent="0.25">
      <c r="B73" s="3"/>
    </row>
    <row r="74" spans="2:3" x14ac:dyDescent="0.25">
      <c r="B74" s="3"/>
    </row>
  </sheetData>
  <autoFilter ref="A1:U7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Spencer Roberts</cp:lastModifiedBy>
  <dcterms:created xsi:type="dcterms:W3CDTF">2021-08-18T19:57:27Z</dcterms:created>
  <dcterms:modified xsi:type="dcterms:W3CDTF">2023-06-01T09:53:04Z</dcterms:modified>
</cp:coreProperties>
</file>