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oc\Downloads\"/>
    </mc:Choice>
  </mc:AlternateContent>
  <xr:revisionPtr revIDLastSave="0" documentId="13_ncr:1_{E6291FFD-34E1-4F31-90ED-2E7A391C4C8D}" xr6:coauthVersionLast="45" xr6:coauthVersionMax="45" xr10:uidLastSave="{00000000-0000-0000-0000-000000000000}"/>
  <bookViews>
    <workbookView xWindow="-120" yWindow="-120" windowWidth="29040" windowHeight="15840" xr2:uid="{C8CF2E9C-A85B-4C95-9143-E443B77FB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M32" i="1" s="1"/>
  <c r="F32" i="1"/>
  <c r="E32" i="1"/>
  <c r="D32" i="1"/>
  <c r="M31" i="1"/>
  <c r="H31" i="1"/>
  <c r="M27" i="1"/>
  <c r="H27" i="1"/>
  <c r="M29" i="1"/>
  <c r="H29" i="1"/>
  <c r="M28" i="1"/>
  <c r="H28" i="1"/>
  <c r="M30" i="1"/>
  <c r="H30" i="1"/>
  <c r="M25" i="1"/>
  <c r="H25" i="1"/>
  <c r="M24" i="1"/>
  <c r="H24" i="1"/>
  <c r="M26" i="1"/>
  <c r="H26" i="1"/>
  <c r="M22" i="1"/>
  <c r="H22" i="1"/>
  <c r="M23" i="1"/>
  <c r="H23" i="1"/>
  <c r="H32" i="1" l="1"/>
  <c r="G13" i="1"/>
  <c r="M13" i="1" l="1"/>
  <c r="H3" i="1"/>
  <c r="M3" i="1"/>
  <c r="M4" i="1"/>
  <c r="M5" i="1"/>
  <c r="M6" i="1"/>
  <c r="M7" i="1"/>
  <c r="M9" i="1"/>
  <c r="M8" i="1"/>
  <c r="M11" i="1"/>
  <c r="M10" i="1"/>
  <c r="M12" i="1"/>
  <c r="H4" i="1"/>
  <c r="H5" i="1"/>
  <c r="H6" i="1"/>
  <c r="H7" i="1"/>
  <c r="H9" i="1"/>
  <c r="H8" i="1"/>
  <c r="H11" i="1"/>
  <c r="H10" i="1"/>
  <c r="H12" i="1"/>
  <c r="F13" i="1" l="1"/>
  <c r="H13" i="1" s="1"/>
  <c r="E13" i="1" l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tc={2CB01B7E-E188-409B-9DC2-B4AC462BB063}</author>
    <author>tc={1787D438-7E9E-464E-9D1F-FF2D1325681A}</author>
    <author>tc={BBE7C6B2-71DB-450F-B818-1CEDCBFF0552}</author>
    <author>tc={05DA606A-42D6-4750-BE87-3537D9A21990}</author>
    <author>tc={99EB8AA3-82E7-44F6-A03C-7B60403E4507}</author>
    <author>tc={71784D58-9FD5-4609-AD3D-6CB48E59AE1E}</author>
  </authors>
  <commentList>
    <comment ref="C2" authorId="0" shapeId="0" xr:uid="{2CB01B7E-E188-409B-9DC2-B4AC462BB063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http://indicadores.conapo.gob.mx/Proyecciones.html</t>
      </text>
    </comment>
    <comment ref="B4" authorId="1" shapeId="0" xr:uid="{1787D438-7E9E-464E-9D1F-FF2D1325681A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Corresponde a la suma de dependencias de Salud, Infraestructura, Fomerrey, Desarrollo Social e IVNL.</t>
      </text>
    </comment>
    <comment ref="E7" authorId="2" shapeId="0" xr:uid="{BBE7C6B2-71DB-450F-B818-1CEDCBFF055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 nota aclaratoria sobre información inusual de dos conceptos.</t>
      </text>
    </comment>
    <comment ref="C21" authorId="3" shapeId="0" xr:uid="{05DA606A-42D6-4750-BE87-3537D9A21990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http://indicadores.conapo.gob.mx/Proyecciones.html</t>
      </text>
    </comment>
    <comment ref="B22" authorId="4" shapeId="0" xr:uid="{99EB8AA3-82E7-44F6-A03C-7B60403E4507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Corresponde a la suma de dependencias de Salud, Infraestructura, Fomerrey, Desarrollo Social e IVNL.</t>
      </text>
    </comment>
    <comment ref="E25" authorId="5" shapeId="0" xr:uid="{71784D58-9FD5-4609-AD3D-6CB48E59AE1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 nota aclaratoria sobre información inusual de dos conceptos.</t>
      </text>
    </comment>
  </commentList>
</comments>
</file>

<file path=xl/sharedStrings.xml><?xml version="1.0" encoding="utf-8"?>
<sst xmlns="http://schemas.openxmlformats.org/spreadsheetml/2006/main" count="49" uniqueCount="25">
  <si>
    <t>Gasto público en insumos para atender el COVID-19 (incluye impuestos)</t>
  </si>
  <si>
    <t>Gobierno</t>
  </si>
  <si>
    <t>Población estimada a 2020 según CONAPO</t>
  </si>
  <si>
    <t>Columna3</t>
  </si>
  <si>
    <t>Columna4</t>
  </si>
  <si>
    <t>Columna5</t>
  </si>
  <si>
    <t>Columna6</t>
  </si>
  <si>
    <t>Gobierno de Nuevo León</t>
  </si>
  <si>
    <t>Monterrey</t>
  </si>
  <si>
    <t>ND</t>
  </si>
  <si>
    <t>Apodaca</t>
  </si>
  <si>
    <t>Guadalupe</t>
  </si>
  <si>
    <t>Escobedo</t>
  </si>
  <si>
    <t>Santa Catarina</t>
  </si>
  <si>
    <t>San Pedro Garza García</t>
  </si>
  <si>
    <t>García</t>
  </si>
  <si>
    <t>San Nicolás de los Garza</t>
  </si>
  <si>
    <t>Juárez</t>
  </si>
  <si>
    <t xml:space="preserve"> 5.610.153 </t>
  </si>
  <si>
    <t>Suma al 16/05/2020</t>
  </si>
  <si>
    <t>Suma al 23/05/2020</t>
  </si>
  <si>
    <t>Variación porcentual 30 al 6</t>
  </si>
  <si>
    <t>Suma al 06/06/2020</t>
  </si>
  <si>
    <t>Suma al 30/05/2020</t>
  </si>
  <si>
    <t>Pesos gastados COVID-19 por persona al 06-06-20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</si>
</sst>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Times New Roman"/>
      <charset val="204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0" fillId="0" borderId="0" xfId="1" applyNumberFormat="1" applyFont="1" applyBorder="1"/>
    <xf numFmtId="165" fontId="0" fillId="0" borderId="0" xfId="0" applyNumberFormat="1" applyAlignment="1">
      <alignment horizontal="center"/>
    </xf>
    <xf numFmtId="9" fontId="7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 vertical="center"/>
    </xf>
    <xf numFmtId="165" fontId="7" fillId="0" borderId="0" xfId="1" applyNumberFormat="1" applyFont="1" applyBorder="1"/>
    <xf numFmtId="0" fontId="7" fillId="0" borderId="0" xfId="0" applyFont="1" applyAlignment="1">
      <alignment horizontal="center"/>
    </xf>
    <xf numFmtId="165" fontId="0" fillId="0" borderId="0" xfId="0" applyNumberFormat="1"/>
    <xf numFmtId="9" fontId="6" fillId="3" borderId="1" xfId="0" applyNumberFormat="1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0" fontId="2" fillId="0" borderId="0" xfId="0" applyFont="1"/>
    <xf numFmtId="4" fontId="0" fillId="0" borderId="0" xfId="0" applyNumberFormat="1" applyFont="1" applyFill="1" applyBorder="1" applyAlignment="1">
      <alignment vertical="center"/>
    </xf>
    <xf numFmtId="0" fontId="0" fillId="0" borderId="0" xfId="0"/>
    <xf numFmtId="4" fontId="0" fillId="0" borderId="0" xfId="0" applyNumberFormat="1" applyBorder="1"/>
    <xf numFmtId="14" fontId="3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7">
    <cellStyle name="Comma" xfId="1" builtinId="3"/>
    <cellStyle name="Hipervínculo 2" xfId="3" xr:uid="{090CE83C-2114-407A-BFBA-08D5EF82DFAD}"/>
    <cellStyle name="Hipervínculo 3" xfId="5" xr:uid="{43F28459-74F7-40E3-8878-5A58A25A81E4}"/>
    <cellStyle name="Millares 2" xfId="4" xr:uid="{410C8BB5-4DA7-4A1B-B011-7BA13F5A761F}"/>
    <cellStyle name="Normal" xfId="0" builtinId="0"/>
    <cellStyle name="Normal 2" xfId="6" xr:uid="{2BB86EDD-2E45-4C9E-AF42-A93494421357}"/>
    <cellStyle name="Percent" xfId="2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_-* #,##0.0_-;\-* #,##0.0_-;_-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9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z val="9"/>
      </font>
      <numFmt numFmtId="13" formatCode="0%"/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5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_-* #,##0.0_-;\-* #,##0.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z val="9"/>
      </font>
      <numFmt numFmtId="13" formatCode="0%"/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  <dxf>
      <font>
        <sz val="9"/>
      </font>
      <numFmt numFmtId="13" formatCode="0%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165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" id="{59A85717-E19A-459A-B1ED-3EF4E3D1A3AA}" userId="A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4DF48-EDBE-4C00-94FE-22EAB5D9F8BA}" name="Tabla1" displayName="Tabla1" ref="B2:M13" totalsRowCount="1" headerRowDxfId="35">
  <autoFilter ref="B2:M12" xr:uid="{C3BE9326-90D5-4F72-86F6-AED968EAFAC9}"/>
  <sortState xmlns:xlrd2="http://schemas.microsoft.com/office/spreadsheetml/2017/richdata2" ref="B3:M12">
    <sortCondition descending="1" ref="M2:M12"/>
  </sortState>
  <tableColumns count="12">
    <tableColumn id="12" xr3:uid="{A8DAD6B6-7944-4A61-9FF8-5DDDC7E1FCFF}" name="Gobierno" dataDxfId="34"/>
    <tableColumn id="1" xr3:uid="{E4921798-4D49-40AB-A197-72C803EEF2F1}" name="Población estimada a 2020 según CONAPO" totalsRowLabel=" 5.610.153 " dataDxfId="33" totalsRowDxfId="32"/>
    <tableColumn id="2" xr3:uid="{7045B053-E2C2-41E6-9833-D0CE0DD66C39}" name="Suma al 16/05/2020" totalsRowFunction="sum" dataDxfId="31" totalsRowDxfId="30"/>
    <tableColumn id="3" xr3:uid="{3B45395A-CD4E-41C6-AED6-DE17643072C2}" name="Suma al 23/05/2020" totalsRowFunction="sum" dataDxfId="29" totalsRowDxfId="28"/>
    <tableColumn id="4" xr3:uid="{AFB89A38-32A0-436C-BF20-83986FE05460}" name="Suma al 30/05/2020" totalsRowFunction="sum" dataDxfId="27" totalsRowDxfId="26"/>
    <tableColumn id="5" xr3:uid="{29F0EAE2-CAC7-47D9-804D-FD7AA05FCFC0}" name="Suma al 06/06/2020" totalsRowFunction="sum" dataDxfId="25" totalsRowDxfId="24"/>
    <tableColumn id="6" xr3:uid="{7DA8C550-DF9F-4653-A1F2-C979172C02EA}" name="Variación porcentual 30 al 6" totalsRowFunction="custom" dataDxfId="23" totalsRowDxfId="22">
      <calculatedColumnFormula>(G3-F3)/F3</calculatedColumnFormula>
      <totalsRowFormula>(G13-F13)/F13</totalsRowFormula>
    </tableColumn>
    <tableColumn id="7" xr3:uid="{34B3C763-6584-4954-9CFB-CBDBD84F101D}" name="Columna3"/>
    <tableColumn id="8" xr3:uid="{F2B1B0E3-E8AB-44E9-81A5-EB56A71E35DD}" name="Columna4"/>
    <tableColumn id="9" xr3:uid="{BF26EB9C-A2D7-445F-A43B-0AED86EF8186}" name="Columna5"/>
    <tableColumn id="10" xr3:uid="{499C007D-B676-47E1-B3EB-4AC7618ABBF9}" name="Columna6" dataDxfId="21" totalsRowDxfId="20"/>
    <tableColumn id="11" xr3:uid="{152CBB84-3143-41D6-96D6-F3E4C7394A61}" name="Pesos gastados COVID-19 por persona al 06-06-20" totalsRowFunction="custom" dataDxfId="19" totalsRowDxfId="18">
      <calculatedColumnFormula>G3/C3</calculatedColumnFormula>
      <totalsRowFormula>G13/C13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C39A6C-B5E6-4CDB-AAE3-A375CD9E4FF4}" name="Tabla13" displayName="Tabla13" ref="B21:M32" totalsRowCount="1" headerRowDxfId="17">
  <autoFilter ref="B21:M31" xr:uid="{6D606E8F-09AC-4F9D-A5BD-CA0BDAE2CAF7}"/>
  <sortState xmlns:xlrd2="http://schemas.microsoft.com/office/spreadsheetml/2017/richdata2" ref="B22:M31">
    <sortCondition descending="1" ref="G21:G31"/>
  </sortState>
  <tableColumns count="12">
    <tableColumn id="12" xr3:uid="{48CAAA5D-197E-44E7-AC5F-2589A95CEB8C}" name="Gobierno" dataDxfId="16"/>
    <tableColumn id="1" xr3:uid="{87498883-C125-417D-B29B-561E52E85870}" name="Población estimada a 2020 según CONAPO" totalsRowLabel=" 5.610.153 " dataDxfId="14" totalsRowDxfId="15"/>
    <tableColumn id="2" xr3:uid="{B7FA2F31-1274-4569-BEB3-0014004B7ABB}" name="Suma al 16/05/2020" totalsRowFunction="sum" dataDxfId="12" totalsRowDxfId="13"/>
    <tableColumn id="3" xr3:uid="{891A1697-6AFB-424A-8E02-A85A2E027F85}" name="Suma al 23/05/2020" totalsRowFunction="sum" dataDxfId="10" totalsRowDxfId="11"/>
    <tableColumn id="4" xr3:uid="{836667E3-FBBF-4F59-AD02-C8F7056737B5}" name="Suma al 30/05/2020" totalsRowFunction="sum" dataDxfId="8" totalsRowDxfId="9"/>
    <tableColumn id="5" xr3:uid="{7785AAB6-B6B2-42A4-826C-B307901EA321}" name="Suma al 06/06/2020" totalsRowFunction="sum" dataDxfId="6" totalsRowDxfId="7"/>
    <tableColumn id="6" xr3:uid="{DA47950C-52EB-496E-8ED5-B722DFC879F9}" name="Variación porcentual 30 al 6" totalsRowFunction="custom" dataDxfId="4" totalsRowDxfId="5">
      <calculatedColumnFormula>(G22-F22)/F22</calculatedColumnFormula>
      <totalsRowFormula>(G32-F32)/F32</totalsRowFormula>
    </tableColumn>
    <tableColumn id="7" xr3:uid="{1E51023D-A19B-43CB-A4A2-B665988CCABE}" name="Columna3"/>
    <tableColumn id="8" xr3:uid="{FA6215BF-0CE6-494E-904C-EFED58D6B7D4}" name="Columna4"/>
    <tableColumn id="9" xr3:uid="{D7155BB6-4AFD-4F2B-BEA3-8201A16A41C6}" name="Columna5"/>
    <tableColumn id="10" xr3:uid="{57008903-3557-4734-B426-D16B7E04370B}" name="Columna6" dataDxfId="2" totalsRowDxfId="3"/>
    <tableColumn id="11" xr3:uid="{FB793C5D-78B8-4553-ACE2-6402618AD7FA}" name="Pesos gastados COVID-19 por persona al 06-06-20" totalsRowFunction="custom" dataDxfId="0" totalsRowDxfId="1">
      <calculatedColumnFormula>G22/C22</calculatedColumnFormula>
      <totalsRowFormula>G32/C32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21T17:49:16.54" personId="{59A85717-E19A-459A-B1ED-3EF4E3D1A3AA}" id="{2CB01B7E-E188-409B-9DC2-B4AC462BB063}">
    <text>Fuente: http://indicadores.conapo.gob.mx/Proyecciones.html</text>
  </threadedComment>
  <threadedComment ref="B4" dT="2020-05-21T17:23:44.68" personId="{59A85717-E19A-459A-B1ED-3EF4E3D1A3AA}" id="{1787D438-7E9E-464E-9D1F-FF2D1325681A}">
    <text>Corresponde a la suma de dependencias de Salud, Infraestructura, Fomerrey, Desarrollo Social e IVNL.</text>
  </threadedComment>
  <threadedComment ref="E7" dT="2020-05-23T18:54:29.28" personId="{59A85717-E19A-459A-B1ED-3EF4E3D1A3AA}" id="{BBE7C6B2-71DB-450F-B818-1CEDCBFF0552}">
    <text>Ver nota aclaratoria sobre información inusual de dos conceptos.</text>
  </threadedComment>
  <threadedComment ref="C21" dT="2020-05-21T17:49:16.54" personId="{59A85717-E19A-459A-B1ED-3EF4E3D1A3AA}" id="{05DA606A-42D6-4750-BE87-3537D9A21990}">
    <text>Fuente: http://indicadores.conapo.gob.mx/Proyecciones.html</text>
  </threadedComment>
  <threadedComment ref="B22" dT="2020-05-21T17:23:44.68" personId="{59A85717-E19A-459A-B1ED-3EF4E3D1A3AA}" id="{99EB8AA3-82E7-44F6-A03C-7B60403E4507}">
    <text>Corresponde a la suma de dependencias de Salud, Infraestructura, Fomerrey, Desarrollo Social e IVNL.</text>
  </threadedComment>
  <threadedComment ref="E25" dT="2020-05-23T18:54:29.28" personId="{59A85717-E19A-459A-B1ED-3EF4E3D1A3AA}" id="{71784D58-9FD5-4609-AD3D-6CB48E59AE1E}">
    <text>Ver nota aclaratoria sobre información inusual de dos conceptos.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DC8F-55EB-40E6-8A65-B56F4BAB6CB8}">
  <dimension ref="B1:O37"/>
  <sheetViews>
    <sheetView tabSelected="1" topLeftCell="B1" workbookViewId="0">
      <selection activeCell="B17" sqref="B17"/>
    </sheetView>
  </sheetViews>
  <sheetFormatPr defaultColWidth="11.42578125" defaultRowHeight="15" x14ac:dyDescent="0.25"/>
  <cols>
    <col min="1" max="1" width="2.42578125" customWidth="1"/>
    <col min="2" max="2" width="23.85546875" customWidth="1"/>
    <col min="3" max="3" width="16.28515625" customWidth="1"/>
    <col min="4" max="7" width="14.5703125" customWidth="1"/>
    <col min="8" max="12" width="9.85546875" customWidth="1"/>
    <col min="13" max="13" width="15.5703125" customWidth="1"/>
  </cols>
  <sheetData>
    <row r="1" spans="2:15" x14ac:dyDescent="0.25">
      <c r="D1" s="28" t="s">
        <v>0</v>
      </c>
      <c r="E1" s="28"/>
      <c r="F1" s="28"/>
      <c r="G1" s="28"/>
      <c r="H1" s="28"/>
      <c r="I1" s="28"/>
      <c r="J1" s="28"/>
      <c r="K1" s="28"/>
      <c r="L1" s="28"/>
      <c r="M1" s="1"/>
    </row>
    <row r="2" spans="2:15" ht="38.25" x14ac:dyDescent="0.25">
      <c r="B2" s="6" t="s">
        <v>1</v>
      </c>
      <c r="C2" s="3" t="s">
        <v>2</v>
      </c>
      <c r="D2" s="27" t="s">
        <v>19</v>
      </c>
      <c r="E2" s="27" t="s">
        <v>20</v>
      </c>
      <c r="F2" s="27" t="s">
        <v>23</v>
      </c>
      <c r="G2" s="2" t="s">
        <v>22</v>
      </c>
      <c r="H2" s="2" t="s">
        <v>21</v>
      </c>
      <c r="I2" s="4" t="s">
        <v>3</v>
      </c>
      <c r="J2" s="4" t="s">
        <v>4</v>
      </c>
      <c r="K2" s="4" t="s">
        <v>5</v>
      </c>
      <c r="L2" s="4" t="s">
        <v>6</v>
      </c>
      <c r="M2" s="5" t="s">
        <v>24</v>
      </c>
    </row>
    <row r="3" spans="2:15" x14ac:dyDescent="0.25">
      <c r="B3" s="14" t="s">
        <v>8</v>
      </c>
      <c r="C3" s="6">
        <v>1088555</v>
      </c>
      <c r="D3" s="12" t="s">
        <v>9</v>
      </c>
      <c r="E3" s="7">
        <v>303431577.37</v>
      </c>
      <c r="F3" s="7">
        <v>303431577.37</v>
      </c>
      <c r="G3" s="7">
        <v>303431577.37</v>
      </c>
      <c r="H3" s="8">
        <f t="shared" ref="H3:H13" si="0">(G3-F3)/F3</f>
        <v>0</v>
      </c>
      <c r="I3" s="13"/>
      <c r="J3" s="12"/>
      <c r="K3" s="12"/>
      <c r="L3" s="12"/>
      <c r="M3" s="11">
        <f t="shared" ref="M3:M13" si="1">G3/C3</f>
        <v>278.74712565740822</v>
      </c>
    </row>
    <row r="4" spans="2:15" x14ac:dyDescent="0.25">
      <c r="B4" s="14" t="s">
        <v>7</v>
      </c>
      <c r="C4" s="6">
        <v>5610153</v>
      </c>
      <c r="D4" s="6">
        <v>953938760.38</v>
      </c>
      <c r="E4" s="7">
        <v>978538807.23000002</v>
      </c>
      <c r="F4" s="7">
        <v>1059365294.0931202</v>
      </c>
      <c r="G4" s="7">
        <v>1059365294.0931202</v>
      </c>
      <c r="H4" s="8">
        <f t="shared" si="0"/>
        <v>0</v>
      </c>
      <c r="I4" s="9"/>
      <c r="J4" s="9"/>
      <c r="K4" s="9"/>
      <c r="L4" s="9"/>
      <c r="M4" s="11">
        <f t="shared" si="1"/>
        <v>188.83001837795157</v>
      </c>
    </row>
    <row r="5" spans="2:15" x14ac:dyDescent="0.25">
      <c r="B5" s="14" t="s">
        <v>14</v>
      </c>
      <c r="C5" s="6">
        <v>133366</v>
      </c>
      <c r="D5" s="6">
        <v>4879861.5299999993</v>
      </c>
      <c r="E5" s="7">
        <v>4879861.5299999993</v>
      </c>
      <c r="F5" s="7">
        <v>13211991.41</v>
      </c>
      <c r="G5" s="7">
        <v>13211991.41</v>
      </c>
      <c r="H5" s="8">
        <f t="shared" si="0"/>
        <v>0</v>
      </c>
      <c r="I5" s="9"/>
      <c r="J5" s="9"/>
      <c r="K5" s="9"/>
      <c r="L5" s="9"/>
      <c r="M5" s="11">
        <f t="shared" si="1"/>
        <v>99.065664487200635</v>
      </c>
    </row>
    <row r="6" spans="2:15" x14ac:dyDescent="0.25">
      <c r="B6" s="14" t="s">
        <v>10</v>
      </c>
      <c r="C6" s="6">
        <v>596420</v>
      </c>
      <c r="D6" s="6">
        <v>19815042.949199997</v>
      </c>
      <c r="E6" s="7">
        <v>29719040.680000003</v>
      </c>
      <c r="F6" s="7">
        <v>43495772.429200001</v>
      </c>
      <c r="G6" s="7">
        <v>47331007.770000003</v>
      </c>
      <c r="H6" s="8">
        <f t="shared" si="0"/>
        <v>8.8174898998351736E-2</v>
      </c>
      <c r="I6" s="15"/>
      <c r="J6" s="15"/>
      <c r="K6" s="15"/>
      <c r="L6" s="9"/>
      <c r="M6" s="11">
        <f t="shared" si="1"/>
        <v>79.358518778712991</v>
      </c>
    </row>
    <row r="7" spans="2:15" x14ac:dyDescent="0.25">
      <c r="B7" s="14" t="s">
        <v>11</v>
      </c>
      <c r="C7" s="6">
        <v>695036</v>
      </c>
      <c r="D7" s="6">
        <v>14792250.279999997</v>
      </c>
      <c r="E7" s="7">
        <v>13908562.279999997</v>
      </c>
      <c r="F7" s="7">
        <v>20313973.309999991</v>
      </c>
      <c r="G7" s="7">
        <v>15101340.039999999</v>
      </c>
      <c r="H7" s="8">
        <f t="shared" si="0"/>
        <v>-0.25660333359963416</v>
      </c>
      <c r="I7" s="15"/>
      <c r="J7" s="15"/>
      <c r="K7" s="15"/>
      <c r="L7" s="15"/>
      <c r="M7" s="11">
        <f t="shared" si="1"/>
        <v>21.727421370979343</v>
      </c>
    </row>
    <row r="8" spans="2:15" x14ac:dyDescent="0.25">
      <c r="B8" s="14" t="s">
        <v>15</v>
      </c>
      <c r="C8" s="6">
        <v>242255</v>
      </c>
      <c r="D8" s="6">
        <v>4093092.4699999997</v>
      </c>
      <c r="E8" s="7">
        <v>4093092.4699999997</v>
      </c>
      <c r="F8" s="7">
        <v>4093092.4699999997</v>
      </c>
      <c r="G8" s="7">
        <v>4926153.78</v>
      </c>
      <c r="H8" s="8">
        <f t="shared" si="0"/>
        <v>0.2035285828761158</v>
      </c>
      <c r="I8" s="15"/>
      <c r="J8" s="15"/>
      <c r="K8" s="15"/>
      <c r="L8" s="15"/>
      <c r="M8" s="11">
        <f t="shared" si="1"/>
        <v>20.334580421456732</v>
      </c>
    </row>
    <row r="9" spans="2:15" x14ac:dyDescent="0.25">
      <c r="B9" s="14" t="s">
        <v>13</v>
      </c>
      <c r="C9" s="6">
        <v>303504</v>
      </c>
      <c r="D9" s="6">
        <v>5435307.4299999997</v>
      </c>
      <c r="E9" s="7">
        <v>5435307.4300000006</v>
      </c>
      <c r="F9" s="20">
        <v>5619209.2299999995</v>
      </c>
      <c r="G9" s="7">
        <v>5619209.2299999995</v>
      </c>
      <c r="H9" s="8">
        <f t="shared" si="0"/>
        <v>0</v>
      </c>
      <c r="I9" s="15"/>
      <c r="J9" s="15"/>
      <c r="K9" s="15"/>
      <c r="L9" s="9"/>
      <c r="M9" s="11">
        <f t="shared" si="1"/>
        <v>18.514448672834622</v>
      </c>
    </row>
    <row r="10" spans="2:15" x14ac:dyDescent="0.25">
      <c r="B10" s="14" t="s">
        <v>17</v>
      </c>
      <c r="C10" s="6">
        <v>330887</v>
      </c>
      <c r="D10" s="6">
        <v>2740730.46</v>
      </c>
      <c r="E10" s="7">
        <v>2740730.46</v>
      </c>
      <c r="F10" s="7">
        <v>2740730.46</v>
      </c>
      <c r="G10" s="7">
        <v>5213073.8399999989</v>
      </c>
      <c r="H10" s="8">
        <f t="shared" si="0"/>
        <v>0.9020746169982724</v>
      </c>
      <c r="I10" s="15"/>
      <c r="J10" s="15"/>
      <c r="K10" s="15"/>
      <c r="L10" s="9"/>
      <c r="M10" s="11">
        <f t="shared" si="1"/>
        <v>15.754846337269216</v>
      </c>
      <c r="O10" s="25"/>
    </row>
    <row r="11" spans="2:15" x14ac:dyDescent="0.25">
      <c r="B11" s="14" t="s">
        <v>12</v>
      </c>
      <c r="C11" s="6">
        <v>422755</v>
      </c>
      <c r="D11" s="6">
        <v>5620816.0331999995</v>
      </c>
      <c r="E11" s="7">
        <v>5620816.0331999995</v>
      </c>
      <c r="F11" s="7">
        <v>6418616.0332000004</v>
      </c>
      <c r="G11" s="7">
        <v>6418616.0332000004</v>
      </c>
      <c r="H11" s="8">
        <f t="shared" si="0"/>
        <v>0</v>
      </c>
      <c r="I11" s="15"/>
      <c r="J11" s="15"/>
      <c r="K11" s="15"/>
      <c r="L11" s="9"/>
      <c r="M11" s="11">
        <f t="shared" si="1"/>
        <v>15.182827011389577</v>
      </c>
    </row>
    <row r="12" spans="2:15" x14ac:dyDescent="0.25">
      <c r="B12" s="14" t="s">
        <v>16</v>
      </c>
      <c r="C12" s="6">
        <v>477596</v>
      </c>
      <c r="D12" s="6">
        <v>1897383</v>
      </c>
      <c r="E12" s="7">
        <v>3510218</v>
      </c>
      <c r="F12" s="7">
        <v>3510218</v>
      </c>
      <c r="G12" s="7">
        <v>3510218</v>
      </c>
      <c r="H12" s="8">
        <f t="shared" si="0"/>
        <v>0</v>
      </c>
      <c r="I12" s="15"/>
      <c r="J12" s="15"/>
      <c r="K12" s="15"/>
      <c r="L12" s="9"/>
      <c r="M12" s="11">
        <f t="shared" si="1"/>
        <v>7.3497642358813726</v>
      </c>
    </row>
    <row r="13" spans="2:15" x14ac:dyDescent="0.25">
      <c r="C13" s="19" t="s">
        <v>18</v>
      </c>
      <c r="D13" s="16">
        <f>SUBTOTAL(109,Tabla1[Suma al 16/05/2020])</f>
        <v>1013213244.5324</v>
      </c>
      <c r="E13" s="7">
        <f>SUBTOTAL(109,Tabla1[Suma al 23/05/2020])</f>
        <v>1351878013.4832001</v>
      </c>
      <c r="F13" s="7">
        <f>SUBTOTAL(109,Tabla1[Suma al 30/05/2020])</f>
        <v>1462200474.8055203</v>
      </c>
      <c r="G13" s="16">
        <f>SUBTOTAL(109,Tabla1[Suma al 06/06/2020])</f>
        <v>1464128481.5663202</v>
      </c>
      <c r="H13" s="17">
        <f t="shared" si="0"/>
        <v>1.3185652679098734E-3</v>
      </c>
      <c r="L13" s="9"/>
      <c r="M13" s="18" t="e">
        <f t="shared" si="1"/>
        <v>#VALUE!</v>
      </c>
    </row>
    <row r="14" spans="2:15" x14ac:dyDescent="0.25">
      <c r="D14" s="9"/>
      <c r="E14" s="9"/>
      <c r="F14" s="9"/>
      <c r="G14" s="9"/>
      <c r="H14" s="10"/>
      <c r="I14" s="9"/>
      <c r="J14" s="9"/>
      <c r="K14" s="9"/>
      <c r="L14" s="9"/>
    </row>
    <row r="17" spans="2:13" x14ac:dyDescent="0.25">
      <c r="C17" s="23"/>
    </row>
    <row r="18" spans="2:13" x14ac:dyDescent="0.25">
      <c r="K18" s="9"/>
      <c r="L18" s="9"/>
    </row>
    <row r="19" spans="2:13" x14ac:dyDescent="0.25">
      <c r="C19" s="22"/>
      <c r="D19" s="21"/>
      <c r="K19" s="9"/>
      <c r="L19" s="9"/>
    </row>
    <row r="20" spans="2:13" x14ac:dyDescent="0.25">
      <c r="C20" s="22"/>
      <c r="D20" s="21"/>
      <c r="K20" s="9"/>
      <c r="L20" s="9"/>
    </row>
    <row r="21" spans="2:13" ht="38.25" x14ac:dyDescent="0.25">
      <c r="B21" s="6" t="s">
        <v>1</v>
      </c>
      <c r="C21" s="3" t="s">
        <v>2</v>
      </c>
      <c r="D21" s="27" t="s">
        <v>19</v>
      </c>
      <c r="E21" s="27" t="s">
        <v>20</v>
      </c>
      <c r="F21" s="27" t="s">
        <v>23</v>
      </c>
      <c r="G21" s="2" t="s">
        <v>22</v>
      </c>
      <c r="H21" s="2" t="s">
        <v>21</v>
      </c>
      <c r="I21" s="4" t="s">
        <v>3</v>
      </c>
      <c r="J21" s="4" t="s">
        <v>4</v>
      </c>
      <c r="K21" s="4" t="s">
        <v>5</v>
      </c>
      <c r="L21" s="4" t="s">
        <v>6</v>
      </c>
      <c r="M21" s="5" t="s">
        <v>24</v>
      </c>
    </row>
    <row r="22" spans="2:13" x14ac:dyDescent="0.25">
      <c r="B22" s="14" t="s">
        <v>7</v>
      </c>
      <c r="C22" s="6">
        <v>5610153</v>
      </c>
      <c r="D22" s="6">
        <v>953938760.38</v>
      </c>
      <c r="E22" s="7">
        <v>978538807.23000002</v>
      </c>
      <c r="F22" s="7">
        <v>1059365294.0931202</v>
      </c>
      <c r="G22" s="7">
        <v>1059365294.0931202</v>
      </c>
      <c r="H22" s="8">
        <f>(G22-F22)/F22</f>
        <v>0</v>
      </c>
      <c r="I22" s="9"/>
      <c r="J22" s="9"/>
      <c r="K22" s="9"/>
      <c r="L22" s="9"/>
      <c r="M22" s="11">
        <f>G22/C22</f>
        <v>188.83001837795157</v>
      </c>
    </row>
    <row r="23" spans="2:13" x14ac:dyDescent="0.25">
      <c r="B23" s="14" t="s">
        <v>8</v>
      </c>
      <c r="C23" s="6">
        <v>1088555</v>
      </c>
      <c r="D23" s="12" t="s">
        <v>9</v>
      </c>
      <c r="E23" s="7">
        <v>303431577.37</v>
      </c>
      <c r="F23" s="7">
        <v>303431577.37</v>
      </c>
      <c r="G23" s="7">
        <v>303431577.37</v>
      </c>
      <c r="H23" s="8">
        <f>(G23-F23)/F23</f>
        <v>0</v>
      </c>
      <c r="I23" s="13"/>
      <c r="J23" s="12"/>
      <c r="K23" s="12"/>
      <c r="L23" s="12"/>
      <c r="M23" s="11">
        <f>G23/C23</f>
        <v>278.74712565740822</v>
      </c>
    </row>
    <row r="24" spans="2:13" x14ac:dyDescent="0.25">
      <c r="B24" s="14" t="s">
        <v>10</v>
      </c>
      <c r="C24" s="6">
        <v>596420</v>
      </c>
      <c r="D24" s="6">
        <v>19815042.949199997</v>
      </c>
      <c r="E24" s="7">
        <v>29719040.680000003</v>
      </c>
      <c r="F24" s="7">
        <v>43495772.429200001</v>
      </c>
      <c r="G24" s="7">
        <v>47331007.770000003</v>
      </c>
      <c r="H24" s="8">
        <f>(G24-F24)/F24</f>
        <v>8.8174898998351736E-2</v>
      </c>
      <c r="I24" s="15"/>
      <c r="J24" s="15"/>
      <c r="K24" s="15"/>
      <c r="L24" s="9"/>
      <c r="M24" s="11">
        <f>G24/C24</f>
        <v>79.358518778712991</v>
      </c>
    </row>
    <row r="25" spans="2:13" x14ac:dyDescent="0.25">
      <c r="B25" s="14" t="s">
        <v>11</v>
      </c>
      <c r="C25" s="6">
        <v>695036</v>
      </c>
      <c r="D25" s="6">
        <v>14792250.279999997</v>
      </c>
      <c r="E25" s="7">
        <v>13908562.279999997</v>
      </c>
      <c r="F25" s="7">
        <v>20313973.309999991</v>
      </c>
      <c r="G25" s="7">
        <v>15101340.039999999</v>
      </c>
      <c r="H25" s="8">
        <f>(G25-F25)/F25</f>
        <v>-0.25660333359963416</v>
      </c>
      <c r="I25" s="15"/>
      <c r="J25" s="15"/>
      <c r="K25" s="15"/>
      <c r="L25" s="15"/>
      <c r="M25" s="11">
        <f>G25/C25</f>
        <v>21.727421370979343</v>
      </c>
    </row>
    <row r="26" spans="2:13" x14ac:dyDescent="0.25">
      <c r="B26" s="14" t="s">
        <v>14</v>
      </c>
      <c r="C26" s="6">
        <v>133366</v>
      </c>
      <c r="D26" s="6">
        <v>4879861.5299999993</v>
      </c>
      <c r="E26" s="7">
        <v>4879861.5299999993</v>
      </c>
      <c r="F26" s="7">
        <v>13211991.41</v>
      </c>
      <c r="G26" s="7">
        <v>13211991.41</v>
      </c>
      <c r="H26" s="8">
        <f>(G26-F26)/F26</f>
        <v>0</v>
      </c>
      <c r="I26" s="9"/>
      <c r="J26" s="9"/>
      <c r="K26" s="9"/>
      <c r="L26" s="9"/>
      <c r="M26" s="11">
        <f>G26/C26</f>
        <v>99.065664487200635</v>
      </c>
    </row>
    <row r="27" spans="2:13" x14ac:dyDescent="0.25">
      <c r="B27" s="14" t="s">
        <v>12</v>
      </c>
      <c r="C27" s="6">
        <v>422755</v>
      </c>
      <c r="D27" s="6">
        <v>5620816.0331999995</v>
      </c>
      <c r="E27" s="7">
        <v>5620816.0331999995</v>
      </c>
      <c r="F27" s="7">
        <v>6418616.0332000004</v>
      </c>
      <c r="G27" s="7">
        <v>6418616.0332000004</v>
      </c>
      <c r="H27" s="8">
        <f>(G27-F27)/F27</f>
        <v>0</v>
      </c>
      <c r="I27" s="15"/>
      <c r="J27" s="15"/>
      <c r="K27" s="15"/>
      <c r="L27" s="9"/>
      <c r="M27" s="11">
        <f>G27/C27</f>
        <v>15.182827011389577</v>
      </c>
    </row>
    <row r="28" spans="2:13" x14ac:dyDescent="0.25">
      <c r="B28" s="14" t="s">
        <v>13</v>
      </c>
      <c r="C28" s="6">
        <v>303504</v>
      </c>
      <c r="D28" s="6">
        <v>5435307.4299999997</v>
      </c>
      <c r="E28" s="7">
        <v>5435307.4300000006</v>
      </c>
      <c r="F28" s="20">
        <v>5619209.2299999995</v>
      </c>
      <c r="G28" s="7">
        <v>5619209.2299999995</v>
      </c>
      <c r="H28" s="8">
        <f>(G28-F28)/F28</f>
        <v>0</v>
      </c>
      <c r="I28" s="15"/>
      <c r="J28" s="15"/>
      <c r="K28" s="15"/>
      <c r="L28" s="9"/>
      <c r="M28" s="11">
        <f>G28/C28</f>
        <v>18.514448672834622</v>
      </c>
    </row>
    <row r="29" spans="2:13" x14ac:dyDescent="0.25">
      <c r="B29" s="14" t="s">
        <v>17</v>
      </c>
      <c r="C29" s="6">
        <v>330887</v>
      </c>
      <c r="D29" s="6">
        <v>2740730.46</v>
      </c>
      <c r="E29" s="7">
        <v>2740730.46</v>
      </c>
      <c r="F29" s="7">
        <v>2740730.46</v>
      </c>
      <c r="G29" s="7">
        <v>5213073.8399999989</v>
      </c>
      <c r="H29" s="8">
        <f>(G29-F29)/F29</f>
        <v>0.9020746169982724</v>
      </c>
      <c r="I29" s="15"/>
      <c r="J29" s="15"/>
      <c r="K29" s="15"/>
      <c r="L29" s="9"/>
      <c r="M29" s="11">
        <f>G29/C29</f>
        <v>15.754846337269216</v>
      </c>
    </row>
    <row r="30" spans="2:13" x14ac:dyDescent="0.25">
      <c r="B30" s="14" t="s">
        <v>15</v>
      </c>
      <c r="C30" s="6">
        <v>242255</v>
      </c>
      <c r="D30" s="6">
        <v>4093092.4699999997</v>
      </c>
      <c r="E30" s="7">
        <v>4093092.4699999997</v>
      </c>
      <c r="F30" s="7">
        <v>4093092.4699999997</v>
      </c>
      <c r="G30" s="7">
        <v>4926153.78</v>
      </c>
      <c r="H30" s="8">
        <f>(G30-F30)/F30</f>
        <v>0.2035285828761158</v>
      </c>
      <c r="I30" s="15"/>
      <c r="J30" s="15"/>
      <c r="K30" s="15"/>
      <c r="L30" s="15"/>
      <c r="M30" s="11">
        <f>G30/C30</f>
        <v>20.334580421456732</v>
      </c>
    </row>
    <row r="31" spans="2:13" x14ac:dyDescent="0.25">
      <c r="B31" s="14" t="s">
        <v>16</v>
      </c>
      <c r="C31" s="6">
        <v>477596</v>
      </c>
      <c r="D31" s="6">
        <v>1897383</v>
      </c>
      <c r="E31" s="7">
        <v>3510218</v>
      </c>
      <c r="F31" s="7">
        <v>3510218</v>
      </c>
      <c r="G31" s="7">
        <v>3510218</v>
      </c>
      <c r="H31" s="8">
        <f>(G31-F31)/F31</f>
        <v>0</v>
      </c>
      <c r="I31" s="15"/>
      <c r="J31" s="15"/>
      <c r="K31" s="15"/>
      <c r="L31" s="9"/>
      <c r="M31" s="11">
        <f>G31/C31</f>
        <v>7.3497642358813726</v>
      </c>
    </row>
    <row r="32" spans="2:13" x14ac:dyDescent="0.25">
      <c r="B32" s="25"/>
      <c r="C32" s="19" t="s">
        <v>18</v>
      </c>
      <c r="D32" s="16">
        <f>SUBTOTAL(109,Tabla13[Suma al 16/05/2020])</f>
        <v>1013213244.5324</v>
      </c>
      <c r="E32" s="7">
        <f>SUBTOTAL(109,Tabla13[Suma al 23/05/2020])</f>
        <v>1351878013.4832001</v>
      </c>
      <c r="F32" s="7">
        <f>SUBTOTAL(109,Tabla13[Suma al 30/05/2020])</f>
        <v>1462200474.8055203</v>
      </c>
      <c r="G32" s="16">
        <f>SUBTOTAL(109,Tabla13[Suma al 06/06/2020])</f>
        <v>1464128481.5663202</v>
      </c>
      <c r="H32" s="17">
        <f t="shared" ref="H22:H32" si="2">(G32-F32)/F32</f>
        <v>1.3185652679098734E-3</v>
      </c>
      <c r="I32" s="25"/>
      <c r="J32" s="25"/>
      <c r="K32" s="25"/>
      <c r="L32" s="9"/>
      <c r="M32" s="18" t="e">
        <f t="shared" ref="M22:M32" si="3">G32/C32</f>
        <v>#VALUE!</v>
      </c>
    </row>
    <row r="33" spans="3:4" x14ac:dyDescent="0.25">
      <c r="C33" s="23"/>
    </row>
    <row r="34" spans="3:4" x14ac:dyDescent="0.25">
      <c r="C34" s="25"/>
      <c r="D34" s="24"/>
    </row>
    <row r="35" spans="3:4" x14ac:dyDescent="0.25">
      <c r="C35" s="25"/>
      <c r="D35" s="24"/>
    </row>
    <row r="36" spans="3:4" x14ac:dyDescent="0.25">
      <c r="C36" s="25"/>
      <c r="D36" s="24"/>
    </row>
    <row r="37" spans="3:4" x14ac:dyDescent="0.25">
      <c r="D37" s="26"/>
    </row>
  </sheetData>
  <mergeCells count="1">
    <mergeCell ref="D1:L1"/>
  </mergeCells>
  <phoneticPr fontId="10" type="noConversion"/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Ernesto Cervantes Juárez</cp:lastModifiedBy>
  <dcterms:created xsi:type="dcterms:W3CDTF">2020-05-23T18:42:30Z</dcterms:created>
  <dcterms:modified xsi:type="dcterms:W3CDTF">2020-06-06T22:19:41Z</dcterms:modified>
</cp:coreProperties>
</file>