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filterPrivacy="1" codeName="ThisWorkbook"/>
  <xr:revisionPtr revIDLastSave="0" documentId="13_ncr:1_{E039E02E-EC83-F94A-8C4C-5AA4BDEF069B}" xr6:coauthVersionLast="47" xr6:coauthVersionMax="47" xr10:uidLastSave="{00000000-0000-0000-0000-000000000000}"/>
  <bookViews>
    <workbookView xWindow="0" yWindow="500" windowWidth="33600" windowHeight="1932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1" l="1"/>
  <c r="J21" i="11" s="1"/>
  <c r="H20" i="11"/>
  <c r="J20" i="11" s="1"/>
  <c r="H19" i="11"/>
  <c r="H18" i="11"/>
  <c r="J18" i="11" s="1"/>
  <c r="H17" i="11"/>
  <c r="H14" i="11"/>
  <c r="H13" i="11"/>
  <c r="J13" i="11" s="1"/>
  <c r="H12" i="11"/>
  <c r="J12" i="11"/>
  <c r="H11" i="11"/>
  <c r="J11" i="11" s="1"/>
  <c r="H10" i="11"/>
  <c r="G3" i="11"/>
  <c r="J7" i="11"/>
  <c r="K5" i="11" l="1"/>
  <c r="J22" i="11"/>
  <c r="J15" i="11"/>
  <c r="J8" i="11"/>
  <c r="K6" i="11" l="1"/>
  <c r="J9" i="11" l="1"/>
  <c r="J10" i="11"/>
  <c r="L5" i="11"/>
  <c r="M5" i="11" s="1"/>
  <c r="N5" i="11" s="1"/>
  <c r="O5" i="11" s="1"/>
  <c r="P5" i="11" s="1"/>
  <c r="Q5" i="11" s="1"/>
  <c r="R5" i="11" s="1"/>
  <c r="K4" i="11"/>
  <c r="J14" i="11" l="1"/>
  <c r="R4" i="11"/>
  <c r="S5" i="11"/>
  <c r="T5" i="11" s="1"/>
  <c r="U5" i="11" s="1"/>
  <c r="V5" i="11" s="1"/>
  <c r="W5" i="11" s="1"/>
  <c r="X5" i="11" s="1"/>
  <c r="Y5" i="11" s="1"/>
  <c r="L6" i="11"/>
  <c r="Y4" i="11" l="1"/>
  <c r="Z5" i="11"/>
  <c r="AA5" i="11" s="1"/>
  <c r="AB5" i="11" s="1"/>
  <c r="AC5" i="11" s="1"/>
  <c r="AD5" i="11" s="1"/>
  <c r="AE5" i="11" s="1"/>
  <c r="AF5" i="11" s="1"/>
  <c r="M6" i="11"/>
  <c r="J16" i="11" l="1"/>
  <c r="AG5" i="11"/>
  <c r="AH5" i="11" s="1"/>
  <c r="AI5" i="11" s="1"/>
  <c r="AJ5" i="11" s="1"/>
  <c r="AK5" i="11" s="1"/>
  <c r="AL5" i="11" s="1"/>
  <c r="AF4" i="11"/>
  <c r="N6" i="11"/>
  <c r="J17" i="11" l="1"/>
  <c r="AM5" i="11"/>
  <c r="AN5" i="11" s="1"/>
  <c r="AO5" i="11" s="1"/>
  <c r="AP5" i="11" s="1"/>
  <c r="AQ5" i="11" s="1"/>
  <c r="AR5" i="11" s="1"/>
  <c r="AS5" i="11" s="1"/>
  <c r="O6" i="11"/>
  <c r="J19" i="11" l="1"/>
  <c r="AT5" i="1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<sst xmlns="http://schemas.openxmlformats.org/spreadsheetml/2006/main" count="69" uniqueCount="54">
  <si>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</si>
  <si>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</si>
  <si>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</si>
  <si>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</si>
  <si>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</si>
  <si>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</si>
  <si>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</si>
  <si>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</si>
  <si>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</si>
  <si>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</si>
  <si>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</si>
  <si>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</si>
  <si>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</si>
  <si>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</si>
  <si>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</si>
  <si>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</si>
  <si>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</si>
  <si>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</si>
  <si>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</si>
  <si>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</si>
  <si>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</si>
  <si>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</si>
  <si>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</si>
  <si>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</si>
  <si>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</si>
  <si>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</si>
  <si>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</si>
  <si>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</si>
  <si>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</si>
  <si>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</si>
  <si>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</si>
  <si>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</si>
  <si>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</si>
  <si>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</si>
  <si>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</si>
  <si>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</si>
  <si>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</si>
  <si>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Problem 1 </t>
  </si>
  <si>
    <t>Initial Estimate (pure effort hours)</t>
  </si>
  <si>
    <t>Real Effort (pure effort)</t>
  </si>
  <si>
    <t>Problem 2</t>
  </si>
  <si>
    <t>Device an approach - initial brainstorm</t>
  </si>
  <si>
    <t>Write Initial Code</t>
  </si>
  <si>
    <t>Lokesh</t>
  </si>
  <si>
    <t>Run tests and fix failed cases.</t>
  </si>
  <si>
    <t>Jeevana</t>
  </si>
  <si>
    <t>Aruna</t>
  </si>
  <si>
    <t>SA Estimates Assignment</t>
  </si>
  <si>
    <t>Company Name: University of Cincinnati</t>
  </si>
  <si>
    <t>QA initial testof  the code</t>
  </si>
  <si>
    <t>QA</t>
  </si>
  <si>
    <t>Bug fixes after initial test</t>
  </si>
  <si>
    <t>QA final test of  the bug fixes</t>
  </si>
  <si>
    <t>Aruna/Jeevana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</si>
</sst>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25"/>
  <sheetViews>
    <sheetView showGridLines="0" tabSelected="1" showRuler="0" zoomScaleNormal="100" zoomScalePageLayoutView="70" workbookViewId="0">
      <pane ySplit="6" topLeftCell="A7" activePane="bottomLeft" state="frozen"/>
      <selection pane="bottomLeft" activeCell="C26" sqref="C26"/>
    </sheetView>
  </sheetViews>
  <sheetFormatPr baseColWidth="10" defaultColWidth="8.83203125" defaultRowHeight="30" customHeight="1" x14ac:dyDescent="0.2"/>
  <cols>
    <col min="1" max="1" width="2.6640625" style="47" customWidth="1"/>
    <col min="2" max="2" width="33.5" customWidth="1"/>
    <col min="3" max="3" width="30.6640625" customWidth="1"/>
    <col min="4" max="4" width="14" customWidth="1"/>
    <col min="5" max="5" width="13.1640625" customWidth="1"/>
    <col min="6" max="6" width="10.6640625" customWidth="1"/>
    <col min="7" max="7" width="10.5" style="5" customWidth="1"/>
    <col min="8" max="8" width="10.5" customWidth="1"/>
    <col min="9" max="9" width="2.6640625" customWidth="1"/>
    <col min="10" max="10" width="6.1640625" hidden="1" customWidth="1"/>
    <col min="11" max="66" width="2.5" customWidth="1"/>
    <col min="71" max="72" width="10.33203125"/>
  </cols>
  <sheetData>
    <row r="1" spans="1:66" ht="30" customHeight="1" x14ac:dyDescent="0.35">
      <c r="A1" s="48" t="s">
        <v>28</v>
      </c>
      <c r="B1" s="52" t="s">
        <v>47</v>
      </c>
      <c r="C1" s="1"/>
      <c r="D1" s="1"/>
      <c r="E1" s="1"/>
      <c r="F1" s="2"/>
      <c r="G1" s="4"/>
      <c r="H1" s="36"/>
      <c r="J1" s="2"/>
      <c r="K1" s="14" t="s">
        <v>12</v>
      </c>
    </row>
    <row r="2" spans="1:66" ht="30" customHeight="1" x14ac:dyDescent="0.25">
      <c r="A2" s="47" t="s">
        <v>25</v>
      </c>
      <c r="B2" s="53" t="s">
        <v>48</v>
      </c>
      <c r="K2" s="50" t="s">
        <v>17</v>
      </c>
    </row>
    <row r="3" spans="1:66" ht="30" customHeight="1" x14ac:dyDescent="0.2">
      <c r="A3" s="47" t="s">
        <v>29</v>
      </c>
      <c r="B3" s="54" t="s">
        <v>22</v>
      </c>
      <c r="C3" s="63" t="s">
        <v>1</v>
      </c>
      <c r="D3" s="63"/>
      <c r="E3" s="63"/>
      <c r="F3" s="64"/>
      <c r="G3" s="69">
        <f ca="1">TODAY()</f>
        <v>44599</v>
      </c>
      <c r="H3" s="69"/>
    </row>
    <row r="4" spans="1:66" ht="30" customHeight="1" x14ac:dyDescent="0.2">
      <c r="A4" s="48" t="s">
        <v>30</v>
      </c>
      <c r="C4" s="63" t="s">
        <v>8</v>
      </c>
      <c r="D4" s="63"/>
      <c r="E4" s="63"/>
      <c r="F4" s="64"/>
      <c r="G4" s="7">
        <v>-1</v>
      </c>
      <c r="K4" s="66">
        <f ca="1">K5</f>
        <v>44585</v>
      </c>
      <c r="L4" s="67"/>
      <c r="M4" s="67"/>
      <c r="N4" s="67"/>
      <c r="O4" s="67"/>
      <c r="P4" s="67"/>
      <c r="Q4" s="68"/>
      <c r="R4" s="66">
        <f ca="1">R5</f>
        <v>44592</v>
      </c>
      <c r="S4" s="67"/>
      <c r="T4" s="67"/>
      <c r="U4" s="67"/>
      <c r="V4" s="67"/>
      <c r="W4" s="67"/>
      <c r="X4" s="68"/>
      <c r="Y4" s="66">
        <f ca="1">Y5</f>
        <v>44599</v>
      </c>
      <c r="Z4" s="67"/>
      <c r="AA4" s="67"/>
      <c r="AB4" s="67"/>
      <c r="AC4" s="67"/>
      <c r="AD4" s="67"/>
      <c r="AE4" s="68"/>
      <c r="AF4" s="66">
        <f ca="1">AF5</f>
        <v>44606</v>
      </c>
      <c r="AG4" s="67"/>
      <c r="AH4" s="67"/>
      <c r="AI4" s="67"/>
      <c r="AJ4" s="67"/>
      <c r="AK4" s="67"/>
      <c r="AL4" s="68"/>
      <c r="AM4" s="66">
        <f ca="1">AM5</f>
        <v>44613</v>
      </c>
      <c r="AN4" s="67"/>
      <c r="AO4" s="67"/>
      <c r="AP4" s="67"/>
      <c r="AQ4" s="67"/>
      <c r="AR4" s="67"/>
      <c r="AS4" s="68"/>
      <c r="AT4" s="66">
        <f ca="1">AT5</f>
        <v>44620</v>
      </c>
      <c r="AU4" s="67"/>
      <c r="AV4" s="67"/>
      <c r="AW4" s="67"/>
      <c r="AX4" s="67"/>
      <c r="AY4" s="67"/>
      <c r="AZ4" s="68"/>
      <c r="BA4" s="66">
        <f ca="1">BA5</f>
        <v>44627</v>
      </c>
      <c r="BB4" s="67"/>
      <c r="BC4" s="67"/>
      <c r="BD4" s="67"/>
      <c r="BE4" s="67"/>
      <c r="BF4" s="67"/>
      <c r="BG4" s="68"/>
      <c r="BH4" s="66">
        <f ca="1">BH5</f>
        <v>44634</v>
      </c>
      <c r="BI4" s="67"/>
      <c r="BJ4" s="67"/>
      <c r="BK4" s="67"/>
      <c r="BL4" s="67"/>
      <c r="BM4" s="67"/>
      <c r="BN4" s="68"/>
    </row>
    <row r="5" spans="1:66" ht="15" customHeight="1" x14ac:dyDescent="0.2">
      <c r="A5" s="48" t="s">
        <v>31</v>
      </c>
      <c r="B5" s="65"/>
      <c r="C5" s="65"/>
      <c r="D5" s="65"/>
      <c r="E5" s="65"/>
      <c r="F5" s="65"/>
      <c r="G5" s="65"/>
      <c r="H5" s="65"/>
      <c r="I5" s="65"/>
      <c r="K5" s="11">
        <f ca="1">Project_Start-WEEKDAY(Project_Start,1)+2+7*(Display_Week-1)</f>
        <v>44585</v>
      </c>
      <c r="L5" s="10">
        <f ca="1">K5+1</f>
        <v>44586</v>
      </c>
      <c r="M5" s="10">
        <f t="shared" ref="M5:AZ5" ca="1" si="0">L5+1</f>
        <v>44587</v>
      </c>
      <c r="N5" s="10">
        <f t="shared" ca="1" si="0"/>
        <v>44588</v>
      </c>
      <c r="O5" s="10">
        <f t="shared" ca="1" si="0"/>
        <v>44589</v>
      </c>
      <c r="P5" s="10">
        <f t="shared" ca="1" si="0"/>
        <v>44590</v>
      </c>
      <c r="Q5" s="12">
        <f t="shared" ca="1" si="0"/>
        <v>44591</v>
      </c>
      <c r="R5" s="11">
        <f ca="1">Q5+1</f>
        <v>44592</v>
      </c>
      <c r="S5" s="10">
        <f ca="1">R5+1</f>
        <v>44593</v>
      </c>
      <c r="T5" s="10">
        <f t="shared" ca="1" si="0"/>
        <v>44594</v>
      </c>
      <c r="U5" s="10">
        <f t="shared" ca="1" si="0"/>
        <v>44595</v>
      </c>
      <c r="V5" s="10">
        <f t="shared" ca="1" si="0"/>
        <v>44596</v>
      </c>
      <c r="W5" s="10">
        <f t="shared" ca="1" si="0"/>
        <v>44597</v>
      </c>
      <c r="X5" s="12">
        <f t="shared" ca="1" si="0"/>
        <v>44598</v>
      </c>
      <c r="Y5" s="11">
        <f ca="1">X5+1</f>
        <v>44599</v>
      </c>
      <c r="Z5" s="10">
        <f ca="1">Y5+1</f>
        <v>44600</v>
      </c>
      <c r="AA5" s="10">
        <f t="shared" ca="1" si="0"/>
        <v>44601</v>
      </c>
      <c r="AB5" s="10">
        <f t="shared" ca="1" si="0"/>
        <v>44602</v>
      </c>
      <c r="AC5" s="10">
        <f t="shared" ca="1" si="0"/>
        <v>44603</v>
      </c>
      <c r="AD5" s="10">
        <f t="shared" ca="1" si="0"/>
        <v>44604</v>
      </c>
      <c r="AE5" s="12">
        <f t="shared" ca="1" si="0"/>
        <v>44605</v>
      </c>
      <c r="AF5" s="11">
        <f ca="1">AE5+1</f>
        <v>44606</v>
      </c>
      <c r="AG5" s="10">
        <f ca="1">AF5+1</f>
        <v>44607</v>
      </c>
      <c r="AH5" s="10">
        <f t="shared" ca="1" si="0"/>
        <v>44608</v>
      </c>
      <c r="AI5" s="10">
        <f t="shared" ca="1" si="0"/>
        <v>44609</v>
      </c>
      <c r="AJ5" s="10">
        <f t="shared" ca="1" si="0"/>
        <v>44610</v>
      </c>
      <c r="AK5" s="10">
        <f t="shared" ca="1" si="0"/>
        <v>44611</v>
      </c>
      <c r="AL5" s="12">
        <f t="shared" ca="1" si="0"/>
        <v>44612</v>
      </c>
      <c r="AM5" s="11">
        <f ca="1">AL5+1</f>
        <v>44613</v>
      </c>
      <c r="AN5" s="10">
        <f ca="1">AM5+1</f>
        <v>44614</v>
      </c>
      <c r="AO5" s="10">
        <f t="shared" ca="1" si="0"/>
        <v>44615</v>
      </c>
      <c r="AP5" s="10">
        <f t="shared" ca="1" si="0"/>
        <v>44616</v>
      </c>
      <c r="AQ5" s="10">
        <f t="shared" ca="1" si="0"/>
        <v>44617</v>
      </c>
      <c r="AR5" s="10">
        <f t="shared" ca="1" si="0"/>
        <v>44618</v>
      </c>
      <c r="AS5" s="12">
        <f t="shared" ca="1" si="0"/>
        <v>44619</v>
      </c>
      <c r="AT5" s="11">
        <f ca="1">AS5+1</f>
        <v>44620</v>
      </c>
      <c r="AU5" s="10">
        <f ca="1">AT5+1</f>
        <v>44621</v>
      </c>
      <c r="AV5" s="10">
        <f t="shared" ca="1" si="0"/>
        <v>44622</v>
      </c>
      <c r="AW5" s="10">
        <f t="shared" ca="1" si="0"/>
        <v>44623</v>
      </c>
      <c r="AX5" s="10">
        <f t="shared" ca="1" si="0"/>
        <v>44624</v>
      </c>
      <c r="AY5" s="10">
        <f t="shared" ca="1" si="0"/>
        <v>44625</v>
      </c>
      <c r="AZ5" s="12">
        <f t="shared" ca="1" si="0"/>
        <v>44626</v>
      </c>
      <c r="BA5" s="11">
        <f ca="1">AZ5+1</f>
        <v>44627</v>
      </c>
      <c r="BB5" s="10">
        <f ca="1">BA5+1</f>
        <v>44628</v>
      </c>
      <c r="BC5" s="10">
        <f t="shared" ref="BC5:BG5" ca="1" si="1">BB5+1</f>
        <v>44629</v>
      </c>
      <c r="BD5" s="10">
        <f t="shared" ca="1" si="1"/>
        <v>44630</v>
      </c>
      <c r="BE5" s="10">
        <f t="shared" ca="1" si="1"/>
        <v>44631</v>
      </c>
      <c r="BF5" s="10">
        <f t="shared" ca="1" si="1"/>
        <v>44632</v>
      </c>
      <c r="BG5" s="12">
        <f t="shared" ca="1" si="1"/>
        <v>44633</v>
      </c>
      <c r="BH5" s="11">
        <f ca="1">BG5+1</f>
        <v>44634</v>
      </c>
      <c r="BI5" s="10">
        <f ca="1">BH5+1</f>
        <v>44635</v>
      </c>
      <c r="BJ5" s="10">
        <f t="shared" ref="BJ5:BN5" ca="1" si="2">BI5+1</f>
        <v>44636</v>
      </c>
      <c r="BK5" s="10">
        <f t="shared" ca="1" si="2"/>
        <v>44637</v>
      </c>
      <c r="BL5" s="10">
        <f t="shared" ca="1" si="2"/>
        <v>44638</v>
      </c>
      <c r="BM5" s="10">
        <f t="shared" ca="1" si="2"/>
        <v>44639</v>
      </c>
      <c r="BN5" s="12">
        <f t="shared" ca="1" si="2"/>
        <v>44640</v>
      </c>
    </row>
    <row r="6" spans="1:66" ht="30" customHeight="1" thickBot="1" x14ac:dyDescent="0.25">
      <c r="A6" s="48" t="s">
        <v>32</v>
      </c>
      <c r="B6" s="8" t="s">
        <v>9</v>
      </c>
      <c r="C6" s="9" t="s">
        <v>3</v>
      </c>
      <c r="D6" s="9" t="s">
        <v>38</v>
      </c>
      <c r="E6" s="9" t="s">
        <v>39</v>
      </c>
      <c r="F6" s="9" t="s">
        <v>2</v>
      </c>
      <c r="G6" s="9" t="s">
        <v>5</v>
      </c>
      <c r="H6" s="9" t="s">
        <v>6</v>
      </c>
      <c r="I6" s="9"/>
      <c r="J6" s="9" t="s">
        <v>7</v>
      </c>
      <c r="K6" s="13" t="str">
        <f t="shared" ref="K6" ca="1" si="3">LEFT(TEXT(K5,"ddd"),1)</f>
        <v>M</v>
      </c>
      <c r="L6" s="13" t="str">
        <f t="shared" ref="L6:AT6" ca="1" si="4">LEFT(TEXT(L5,"ddd"),1)</f>
        <v>T</v>
      </c>
      <c r="M6" s="13" t="str">
        <f t="shared" ca="1" si="4"/>
        <v>W</v>
      </c>
      <c r="N6" s="13" t="str">
        <f t="shared" ca="1" si="4"/>
        <v>T</v>
      </c>
      <c r="O6" s="13" t="str">
        <f t="shared" ca="1" si="4"/>
        <v>F</v>
      </c>
      <c r="P6" s="13" t="str">
        <f t="shared" ca="1" si="4"/>
        <v>S</v>
      </c>
      <c r="Q6" s="13" t="str">
        <f t="shared" ca="1" si="4"/>
        <v>S</v>
      </c>
      <c r="R6" s="13" t="str">
        <f t="shared" ca="1" si="4"/>
        <v>M</v>
      </c>
      <c r="S6" s="13" t="str">
        <f t="shared" ca="1" si="4"/>
        <v>T</v>
      </c>
      <c r="T6" s="13" t="str">
        <f t="shared" ca="1" si="4"/>
        <v>W</v>
      </c>
      <c r="U6" s="13" t="str">
        <f t="shared" ca="1" si="4"/>
        <v>T</v>
      </c>
      <c r="V6" s="13" t="str">
        <f t="shared" ca="1" si="4"/>
        <v>F</v>
      </c>
      <c r="W6" s="13" t="str">
        <f t="shared" ca="1" si="4"/>
        <v>S</v>
      </c>
      <c r="X6" s="13" t="str">
        <f t="shared" ca="1" si="4"/>
        <v>S</v>
      </c>
      <c r="Y6" s="13" t="str">
        <f t="shared" ca="1" si="4"/>
        <v>M</v>
      </c>
      <c r="Z6" s="13" t="str">
        <f t="shared" ca="1" si="4"/>
        <v>T</v>
      </c>
      <c r="AA6" s="13" t="str">
        <f t="shared" ca="1" si="4"/>
        <v>W</v>
      </c>
      <c r="AB6" s="13" t="str">
        <f t="shared" ca="1" si="4"/>
        <v>T</v>
      </c>
      <c r="AC6" s="13" t="str">
        <f t="shared" ca="1" si="4"/>
        <v>F</v>
      </c>
      <c r="AD6" s="13" t="str">
        <f t="shared" ca="1" si="4"/>
        <v>S</v>
      </c>
      <c r="AE6" s="13" t="str">
        <f t="shared" ca="1" si="4"/>
        <v>S</v>
      </c>
      <c r="AF6" s="13" t="str">
        <f t="shared" ca="1" si="4"/>
        <v>M</v>
      </c>
      <c r="AG6" s="13" t="str">
        <f t="shared" ca="1" si="4"/>
        <v>T</v>
      </c>
      <c r="AH6" s="13" t="str">
        <f t="shared" ca="1" si="4"/>
        <v>W</v>
      </c>
      <c r="AI6" s="13" t="str">
        <f t="shared" ca="1" si="4"/>
        <v>T</v>
      </c>
      <c r="AJ6" s="13" t="str">
        <f t="shared" ca="1" si="4"/>
        <v>F</v>
      </c>
      <c r="AK6" s="13" t="str">
        <f t="shared" ca="1" si="4"/>
        <v>S</v>
      </c>
      <c r="AL6" s="13" t="str">
        <f t="shared" ca="1" si="4"/>
        <v>S</v>
      </c>
      <c r="AM6" s="13" t="str">
        <f t="shared" ca="1" si="4"/>
        <v>M</v>
      </c>
      <c r="AN6" s="13" t="str">
        <f t="shared" ca="1" si="4"/>
        <v>T</v>
      </c>
      <c r="AO6" s="13" t="str">
        <f t="shared" ca="1" si="4"/>
        <v>W</v>
      </c>
      <c r="AP6" s="13" t="str">
        <f t="shared" ca="1" si="4"/>
        <v>T</v>
      </c>
      <c r="AQ6" s="13" t="str">
        <f t="shared" ca="1" si="4"/>
        <v>F</v>
      </c>
      <c r="AR6" s="13" t="str">
        <f t="shared" ca="1" si="4"/>
        <v>S</v>
      </c>
      <c r="AS6" s="13" t="str">
        <f t="shared" ca="1" si="4"/>
        <v>S</v>
      </c>
      <c r="AT6" s="13" t="str">
        <f t="shared" ca="1" si="4"/>
        <v>M</v>
      </c>
      <c r="AU6" s="13" t="str">
        <f t="shared" ref="AU6:BN6" ca="1" si="5">LEFT(TEXT(AU5,"ddd"),1)</f>
        <v>T</v>
      </c>
      <c r="AV6" s="13" t="str">
        <f t="shared" ca="1" si="5"/>
        <v>W</v>
      </c>
      <c r="AW6" s="13" t="str">
        <f t="shared" ca="1" si="5"/>
        <v>T</v>
      </c>
      <c r="AX6" s="13" t="str">
        <f t="shared" ca="1" si="5"/>
        <v>F</v>
      </c>
      <c r="AY6" s="13" t="str">
        <f t="shared" ca="1" si="5"/>
        <v>S</v>
      </c>
      <c r="AZ6" s="13" t="str">
        <f t="shared" ca="1" si="5"/>
        <v>S</v>
      </c>
      <c r="BA6" s="13" t="str">
        <f t="shared" ca="1" si="5"/>
        <v>M</v>
      </c>
      <c r="BB6" s="13" t="str">
        <f t="shared" ca="1" si="5"/>
        <v>T</v>
      </c>
      <c r="BC6" s="13" t="str">
        <f t="shared" ca="1" si="5"/>
        <v>W</v>
      </c>
      <c r="BD6" s="13" t="str">
        <f t="shared" ca="1" si="5"/>
        <v>T</v>
      </c>
      <c r="BE6" s="13" t="str">
        <f t="shared" ca="1" si="5"/>
        <v>F</v>
      </c>
      <c r="BF6" s="13" t="str">
        <f t="shared" ca="1" si="5"/>
        <v>S</v>
      </c>
      <c r="BG6" s="13" t="str">
        <f t="shared" ca="1" si="5"/>
        <v>S</v>
      </c>
      <c r="BH6" s="13" t="str">
        <f t="shared" ca="1" si="5"/>
        <v>M</v>
      </c>
      <c r="BI6" s="13" t="str">
        <f t="shared" ca="1" si="5"/>
        <v>T</v>
      </c>
      <c r="BJ6" s="13" t="str">
        <f t="shared" ca="1" si="5"/>
        <v>W</v>
      </c>
      <c r="BK6" s="13" t="str">
        <f t="shared" ca="1" si="5"/>
        <v>T</v>
      </c>
      <c r="BL6" s="13" t="str">
        <f t="shared" ca="1" si="5"/>
        <v>F</v>
      </c>
      <c r="BM6" s="13" t="str">
        <f t="shared" ca="1" si="5"/>
        <v>S</v>
      </c>
      <c r="BN6" s="13" t="str">
        <f t="shared" ca="1" si="5"/>
        <v>S</v>
      </c>
    </row>
    <row r="7" spans="1:66" ht="30" hidden="1" customHeight="1" thickBot="1" x14ac:dyDescent="0.25">
      <c r="A7" s="47" t="s">
        <v>27</v>
      </c>
      <c r="C7" s="51"/>
      <c r="D7" s="51"/>
      <c r="E7" s="51"/>
      <c r="G7"/>
      <c r="J7" t="str">
        <f>IF(OR(ISBLANK(task_start),ISBLANK(task_end)),"",task_end-task_start+1)</f>
        <v/>
      </c>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row>
    <row r="8" spans="1:66" s="3" customFormat="1" ht="30" customHeight="1" thickBot="1" x14ac:dyDescent="0.25">
      <c r="A8" s="48" t="s">
        <v>33</v>
      </c>
      <c r="B8" s="17" t="s">
        <v>37</v>
      </c>
      <c r="C8" s="57"/>
      <c r="D8" s="57"/>
      <c r="E8" s="57"/>
      <c r="F8" s="18"/>
      <c r="G8" s="19"/>
      <c r="H8" s="20"/>
      <c r="I8" s="16"/>
      <c r="J8" s="16" t="str">
        <f t="shared" ref="J8:J22" si="6">IF(OR(ISBLANK(task_start),ISBLANK(task_end)),"",task_end-task_start+1)</f>
        <v/>
      </c>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row>
    <row r="9" spans="1:66" s="3" customFormat="1" ht="30" customHeight="1" thickBot="1" x14ac:dyDescent="0.25">
      <c r="A9" s="48" t="s">
        <v>34</v>
      </c>
      <c r="B9" s="61" t="s">
        <v>41</v>
      </c>
      <c r="C9" s="58" t="s">
        <v>46</v>
      </c>
      <c r="D9" s="58">
        <v>2</v>
      </c>
      <c r="E9" s="58">
        <v>3</v>
      </c>
      <c r="F9" s="21">
        <v>1</v>
      </c>
      <c r="G9" s="55">
        <v>44592</v>
      </c>
      <c r="H9" s="55">
        <v>44592</v>
      </c>
      <c r="I9" s="16"/>
      <c r="J9" s="16">
        <f t="shared" si="6"/>
        <v>1</v>
      </c>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row>
    <row r="10" spans="1:66" s="3" customFormat="1" ht="30" customHeight="1" thickBot="1" x14ac:dyDescent="0.25">
      <c r="A10" s="48" t="s">
        <v>35</v>
      </c>
      <c r="B10" s="61" t="s">
        <v>42</v>
      </c>
      <c r="C10" s="58" t="s">
        <v>43</v>
      </c>
      <c r="D10" s="58">
        <v>2</v>
      </c>
      <c r="E10" s="58">
        <v>2</v>
      </c>
      <c r="F10" s="21">
        <v>1</v>
      </c>
      <c r="G10" s="55">
        <v>44593</v>
      </c>
      <c r="H10" s="55">
        <f>G10+2</f>
        <v>44595</v>
      </c>
      <c r="I10" s="16"/>
      <c r="J10" s="16">
        <f t="shared" si="6"/>
        <v>3</v>
      </c>
      <c r="K10" s="33"/>
      <c r="L10" s="33"/>
      <c r="M10" s="33"/>
      <c r="N10" s="33"/>
      <c r="O10" s="33"/>
      <c r="P10" s="33"/>
      <c r="Q10" s="33"/>
      <c r="R10" s="33"/>
      <c r="S10" s="33"/>
      <c r="T10" s="33"/>
      <c r="U10" s="33"/>
      <c r="V10" s="33"/>
      <c r="W10" s="34"/>
      <c r="X10" s="34"/>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row>
    <row r="11" spans="1:66" s="3" customFormat="1" ht="30" customHeight="1" thickBot="1" x14ac:dyDescent="0.25">
      <c r="A11" s="47"/>
      <c r="B11" s="61" t="s">
        <v>44</v>
      </c>
      <c r="C11" s="58" t="s">
        <v>45</v>
      </c>
      <c r="D11" s="58">
        <v>1</v>
      </c>
      <c r="E11" s="58">
        <v>1</v>
      </c>
      <c r="F11" s="21">
        <v>1</v>
      </c>
      <c r="G11" s="55">
        <v>44596</v>
      </c>
      <c r="H11" s="55">
        <f>G11+1</f>
        <v>44597</v>
      </c>
      <c r="I11" s="16"/>
      <c r="J11" s="16">
        <f t="shared" si="6"/>
        <v>2</v>
      </c>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row>
    <row r="12" spans="1:66" s="3" customFormat="1" ht="30" customHeight="1" thickBot="1" x14ac:dyDescent="0.25">
      <c r="A12" s="47"/>
      <c r="B12" s="61" t="s">
        <v>49</v>
      </c>
      <c r="C12" s="58" t="s">
        <v>50</v>
      </c>
      <c r="D12" s="58">
        <v>8</v>
      </c>
      <c r="E12" s="58">
        <v>8</v>
      </c>
      <c r="F12" s="21">
        <v>0.5</v>
      </c>
      <c r="G12" s="55">
        <v>44598</v>
      </c>
      <c r="H12" s="55">
        <f>G12+2</f>
        <v>44600</v>
      </c>
      <c r="I12" s="16"/>
      <c r="J12" s="16">
        <f t="shared" si="6"/>
        <v>3</v>
      </c>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row>
    <row r="13" spans="1:66" s="3" customFormat="1" ht="30" customHeight="1" thickBot="1" x14ac:dyDescent="0.25">
      <c r="A13" s="47"/>
      <c r="B13" s="61" t="s">
        <v>51</v>
      </c>
      <c r="C13" s="58" t="s">
        <v>43</v>
      </c>
      <c r="D13" s="58">
        <v>4</v>
      </c>
      <c r="E13" s="58">
        <v>4</v>
      </c>
      <c r="F13" s="21">
        <v>0</v>
      </c>
      <c r="G13" s="55">
        <v>44600</v>
      </c>
      <c r="H13" s="55">
        <f>G13+1</f>
        <v>44601</v>
      </c>
      <c r="I13" s="16"/>
      <c r="J13" s="16">
        <f t="shared" si="6"/>
        <v>2</v>
      </c>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row>
    <row r="14" spans="1:66" s="3" customFormat="1" ht="30" customHeight="1" thickBot="1" x14ac:dyDescent="0.25">
      <c r="A14" s="47"/>
      <c r="B14" s="61" t="s">
        <v>52</v>
      </c>
      <c r="C14" s="58" t="s">
        <v>50</v>
      </c>
      <c r="D14" s="58">
        <v>4</v>
      </c>
      <c r="E14" s="58">
        <v>4</v>
      </c>
      <c r="F14" s="21">
        <v>0</v>
      </c>
      <c r="G14" s="55">
        <v>44602</v>
      </c>
      <c r="H14" s="55">
        <f>G14+1</f>
        <v>44603</v>
      </c>
      <c r="I14" s="16"/>
      <c r="J14" s="16">
        <f t="shared" si="6"/>
        <v>2</v>
      </c>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row>
    <row r="15" spans="1:66" s="3" customFormat="1" ht="30" customHeight="1" thickBot="1" x14ac:dyDescent="0.25">
      <c r="A15" s="48" t="s">
        <v>36</v>
      </c>
      <c r="B15" s="22" t="s">
        <v>40</v>
      </c>
      <c r="C15" s="59"/>
      <c r="D15" s="59"/>
      <c r="E15" s="59"/>
      <c r="F15" s="23"/>
      <c r="G15" s="24"/>
      <c r="H15" s="25"/>
      <c r="I15" s="16"/>
      <c r="J15" s="16" t="str">
        <f t="shared" si="6"/>
        <v/>
      </c>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row>
    <row r="16" spans="1:66" s="3" customFormat="1" ht="30" customHeight="1" thickBot="1" x14ac:dyDescent="0.25">
      <c r="A16" s="48"/>
      <c r="B16" s="62" t="s">
        <v>41</v>
      </c>
      <c r="C16" s="60" t="s">
        <v>45</v>
      </c>
      <c r="D16" s="60">
        <v>3</v>
      </c>
      <c r="E16" s="60"/>
      <c r="F16" s="26">
        <v>1</v>
      </c>
      <c r="G16" s="56">
        <v>44592</v>
      </c>
      <c r="H16" s="56">
        <v>44592</v>
      </c>
      <c r="I16" s="16"/>
      <c r="J16" s="16">
        <f t="shared" si="6"/>
        <v>1</v>
      </c>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row>
    <row r="17" spans="1:66" s="3" customFormat="1" ht="30" customHeight="1" thickBot="1" x14ac:dyDescent="0.25">
      <c r="A17" s="47"/>
      <c r="B17" s="62" t="s">
        <v>42</v>
      </c>
      <c r="C17" s="60" t="s">
        <v>43</v>
      </c>
      <c r="D17" s="60">
        <v>2</v>
      </c>
      <c r="E17" s="60"/>
      <c r="F17" s="26">
        <v>1</v>
      </c>
      <c r="G17" s="56">
        <v>44593</v>
      </c>
      <c r="H17" s="56">
        <f>G17+2</f>
        <v>44595</v>
      </c>
      <c r="I17" s="16"/>
      <c r="J17" s="16">
        <f t="shared" si="6"/>
        <v>3</v>
      </c>
      <c r="K17" s="33"/>
      <c r="L17" s="33"/>
      <c r="M17" s="33"/>
      <c r="N17" s="33"/>
      <c r="O17" s="33"/>
      <c r="P17" s="33"/>
      <c r="Q17" s="33"/>
      <c r="R17" s="33"/>
      <c r="S17" s="33"/>
      <c r="T17" s="33"/>
      <c r="U17" s="33"/>
      <c r="V17" s="33"/>
      <c r="W17" s="34"/>
      <c r="X17" s="34"/>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row>
    <row r="18" spans="1:66" s="3" customFormat="1" ht="30" customHeight="1" thickBot="1" x14ac:dyDescent="0.25">
      <c r="A18" s="47"/>
      <c r="B18" s="62" t="s">
        <v>44</v>
      </c>
      <c r="C18" s="60" t="s">
        <v>46</v>
      </c>
      <c r="D18" s="60">
        <v>1</v>
      </c>
      <c r="E18" s="60"/>
      <c r="F18" s="26">
        <v>0</v>
      </c>
      <c r="G18" s="56">
        <v>44596</v>
      </c>
      <c r="H18" s="56">
        <f>G18+1</f>
        <v>44597</v>
      </c>
      <c r="I18" s="16"/>
      <c r="J18" s="16">
        <f t="shared" si="6"/>
        <v>2</v>
      </c>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row>
    <row r="19" spans="1:66" s="3" customFormat="1" ht="30" customHeight="1" thickBot="1" x14ac:dyDescent="0.25">
      <c r="A19" s="47"/>
      <c r="B19" s="62" t="s">
        <v>49</v>
      </c>
      <c r="C19" s="60" t="s">
        <v>50</v>
      </c>
      <c r="D19" s="60">
        <v>8</v>
      </c>
      <c r="E19" s="60">
        <v>8</v>
      </c>
      <c r="F19" s="26">
        <v>0.5</v>
      </c>
      <c r="G19" s="56">
        <v>44598</v>
      </c>
      <c r="H19" s="56">
        <f>G19+2</f>
        <v>44600</v>
      </c>
      <c r="I19" s="16"/>
      <c r="J19" s="16">
        <f t="shared" si="6"/>
        <v>3</v>
      </c>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row>
    <row r="20" spans="1:66" s="3" customFormat="1" ht="30" customHeight="1" thickBot="1" x14ac:dyDescent="0.25">
      <c r="A20" s="47"/>
      <c r="B20" s="62" t="s">
        <v>51</v>
      </c>
      <c r="C20" s="60" t="s">
        <v>53</v>
      </c>
      <c r="D20" s="60">
        <v>4</v>
      </c>
      <c r="E20" s="60">
        <v>4</v>
      </c>
      <c r="F20" s="26">
        <v>0</v>
      </c>
      <c r="G20" s="56">
        <v>44600</v>
      </c>
      <c r="H20" s="56">
        <f>G20+1</f>
        <v>44601</v>
      </c>
      <c r="I20" s="16"/>
      <c r="J20" s="16">
        <f t="shared" si="6"/>
        <v>2</v>
      </c>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row>
    <row r="21" spans="1:66" s="3" customFormat="1" ht="30" customHeight="1" thickBot="1" x14ac:dyDescent="0.25">
      <c r="A21" s="47"/>
      <c r="B21" s="62" t="s">
        <v>52</v>
      </c>
      <c r="C21" s="60" t="s">
        <v>50</v>
      </c>
      <c r="D21" s="60">
        <v>4</v>
      </c>
      <c r="E21" s="60">
        <v>4</v>
      </c>
      <c r="F21" s="26">
        <v>0</v>
      </c>
      <c r="G21" s="56">
        <v>44602</v>
      </c>
      <c r="H21" s="56">
        <f>G21+1</f>
        <v>44603</v>
      </c>
      <c r="I21" s="16"/>
      <c r="J21" s="16">
        <f t="shared" si="6"/>
        <v>2</v>
      </c>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row>
    <row r="22" spans="1:66" s="3" customFormat="1" ht="30" customHeight="1" thickBot="1" x14ac:dyDescent="0.25">
      <c r="A22" s="48" t="s">
        <v>26</v>
      </c>
      <c r="B22" s="27" t="s">
        <v>0</v>
      </c>
      <c r="C22" s="28"/>
      <c r="D22" s="28"/>
      <c r="E22" s="28"/>
      <c r="F22" s="29"/>
      <c r="G22" s="30"/>
      <c r="H22" s="31"/>
      <c r="I22" s="32"/>
      <c r="J22" s="32" t="str">
        <f t="shared" si="6"/>
        <v/>
      </c>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row>
    <row r="23" spans="1:66" ht="30" customHeight="1" x14ac:dyDescent="0.2">
      <c r="I23" s="6"/>
    </row>
    <row r="24" spans="1:66" ht="30" customHeight="1" x14ac:dyDescent="0.2">
      <c r="C24" s="14"/>
      <c r="D24" s="14"/>
      <c r="E24" s="14"/>
      <c r="H24" s="49"/>
    </row>
    <row r="25" spans="1:66" ht="30" customHeight="1" x14ac:dyDescent="0.2">
      <c r="C25" s="15"/>
      <c r="D25" s="15"/>
      <c r="E25" s="15"/>
    </row>
  </sheetData>
  <mergeCells count="12">
    <mergeCell ref="BA4:BG4"/>
    <mergeCell ref="BH4:BN4"/>
    <mergeCell ref="G3:H3"/>
    <mergeCell ref="K4:Q4"/>
    <mergeCell ref="R4:X4"/>
    <mergeCell ref="Y4:AE4"/>
    <mergeCell ref="AF4:AL4"/>
    <mergeCell ref="C3:F3"/>
    <mergeCell ref="C4:F4"/>
    <mergeCell ref="B5:I5"/>
    <mergeCell ref="AM4:AS4"/>
    <mergeCell ref="AT4:AZ4"/>
  </mergeCells>
  <conditionalFormatting sqref="F7:F2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22">
    <cfRule type="expression" dxfId="2" priority="33">
      <formula>AND(TODAY()&gt;=K$5,TODAY()&lt;L$5)</formula>
    </cfRule>
  </conditionalFormatting>
  <conditionalFormatting sqref="K7:BN22">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hyperlinks>
    <hyperlink ref="K2" r:id="rId1" xr:uid="{00000000-0004-0000-0000-000000000000}"/>
    <hyperlink ref="K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7" customWidth="1"/>
    <col min="2" max="16384" width="9.1640625" style="2"/>
  </cols>
  <sheetData>
    <row r="1" spans="1:2" ht="46.5" customHeight="1" x14ac:dyDescent="0.2"/>
    <row r="2" spans="1:2" s="39" customFormat="1" ht="16" x14ac:dyDescent="0.2">
      <c r="A2" s="38" t="s">
        <v>12</v>
      </c>
      <c r="B2" s="38"/>
    </row>
    <row r="3" spans="1:2" s="43" customFormat="1" ht="27" customHeight="1" x14ac:dyDescent="0.2">
      <c r="A3" s="44" t="s">
        <v>17</v>
      </c>
      <c r="B3" s="44"/>
    </row>
    <row r="4" spans="1:2" s="40" customFormat="1" ht="26" x14ac:dyDescent="0.3">
      <c r="A4" s="41" t="s">
        <v>11</v>
      </c>
    </row>
    <row r="5" spans="1:2" ht="74" customHeight="1" x14ac:dyDescent="0.2">
      <c r="A5" s="42" t="s">
        <v>20</v>
      </c>
    </row>
    <row r="6" spans="1:2" ht="26.25" customHeight="1" x14ac:dyDescent="0.2">
      <c r="A6" s="41" t="s">
        <v>24</v>
      </c>
    </row>
    <row r="7" spans="1:2" s="37" customFormat="1" ht="205" customHeight="1" x14ac:dyDescent="0.2">
      <c r="A7" s="46" t="s">
        <v>23</v>
      </c>
    </row>
    <row r="8" spans="1:2" s="40" customFormat="1" ht="26" x14ac:dyDescent="0.3">
      <c r="A8" s="41" t="s">
        <v>13</v>
      </c>
    </row>
    <row r="9" spans="1:2" ht="48" x14ac:dyDescent="0.2">
      <c r="A9" s="42" t="s">
        <v>21</v>
      </c>
    </row>
    <row r="10" spans="1:2" s="37" customFormat="1" ht="28" customHeight="1" x14ac:dyDescent="0.2">
      <c r="A10" s="45" t="s">
        <v>19</v>
      </c>
    </row>
    <row r="11" spans="1:2" s="40" customFormat="1" ht="26" x14ac:dyDescent="0.3">
      <c r="A11" s="41" t="s">
        <v>10</v>
      </c>
    </row>
    <row r="12" spans="1:2" ht="32" x14ac:dyDescent="0.2">
      <c r="A12" s="42" t="s">
        <v>18</v>
      </c>
    </row>
    <row r="13" spans="1:2" s="37" customFormat="1" ht="28" customHeight="1" x14ac:dyDescent="0.2">
      <c r="A13" s="45" t="s">
        <v>4</v>
      </c>
    </row>
    <row r="14" spans="1:2" s="40" customFormat="1" ht="26" x14ac:dyDescent="0.3">
      <c r="A14" s="41" t="s">
        <v>14</v>
      </c>
    </row>
    <row r="15" spans="1:2" ht="75" customHeight="1" x14ac:dyDescent="0.2">
      <c r="A15" s="42" t="s">
        <v>15</v>
      </c>
    </row>
    <row r="16" spans="1:2" ht="64" x14ac:dyDescent="0.2">
      <c r="A16" s="4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2022-02-07T20:41:33Z</dcterms:modified>
</cp:coreProperties>
</file>