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1" i="1"/>
  <c r="A81"/>
  <c r="C80"/>
  <c r="A80"/>
  <c r="C79"/>
  <c r="A79"/>
  <c r="C78"/>
  <c r="A78"/>
  <c r="C77"/>
  <c r="A77"/>
  <c r="C76"/>
  <c r="A76"/>
  <c r="A75"/>
  <c r="C74"/>
  <c r="A74"/>
  <c r="C73"/>
  <c r="A73"/>
  <c r="C72"/>
  <c r="A72"/>
  <c r="A71"/>
  <c r="C70"/>
  <c r="C69"/>
  <c r="C68"/>
  <c r="A68"/>
  <c r="C67"/>
  <c r="C66"/>
  <c r="A66"/>
  <c r="C65"/>
  <c r="A65"/>
  <c r="C64"/>
  <c r="A64"/>
  <c r="C63"/>
  <c r="A63"/>
  <c r="C61"/>
  <c r="A61"/>
  <c r="C60"/>
  <c r="A60"/>
  <c r="C59"/>
  <c r="A59"/>
  <c r="C58"/>
  <c r="A58"/>
  <c r="C57"/>
  <c r="A57"/>
  <c r="A56"/>
  <c r="C54"/>
  <c r="A54"/>
  <c r="C53"/>
  <c r="A53"/>
  <c r="C52"/>
  <c r="A52"/>
  <c r="C51"/>
  <c r="A51"/>
  <c r="C50"/>
  <c r="A50"/>
  <c r="C49"/>
  <c r="A49"/>
  <c r="C47"/>
  <c r="C46"/>
  <c r="L35"/>
  <c r="C45"/>
  <c r="A45"/>
  <c r="L34"/>
  <c r="C44"/>
  <c r="A44"/>
  <c r="A43"/>
  <c r="C42"/>
  <c r="A42"/>
  <c r="C41"/>
  <c r="A41"/>
  <c r="C40"/>
  <c r="A40"/>
  <c r="L31"/>
  <c r="C39"/>
  <c r="A39"/>
  <c r="L30"/>
  <c r="C38"/>
  <c r="A38"/>
  <c r="C37"/>
  <c r="A37"/>
  <c r="C36"/>
  <c r="A36"/>
  <c r="L27"/>
  <c r="C35"/>
  <c r="A35"/>
  <c r="L26"/>
  <c r="C34"/>
  <c r="A34"/>
  <c r="C33"/>
  <c r="A33"/>
  <c r="C32"/>
  <c r="A32"/>
  <c r="C30"/>
  <c r="L23"/>
  <c r="C29"/>
  <c r="A29"/>
  <c r="L22"/>
  <c r="A28"/>
  <c r="C27"/>
  <c r="A26"/>
  <c r="C22"/>
  <c r="A20"/>
  <c r="C19"/>
  <c r="A18"/>
  <c r="L15"/>
  <c r="C17"/>
  <c r="A17"/>
  <c r="L14"/>
  <c r="C16"/>
  <c r="C15"/>
  <c r="A15"/>
  <c r="C14"/>
  <c r="A14"/>
  <c r="C12"/>
  <c r="L11"/>
  <c r="A11"/>
  <c r="L10"/>
  <c r="A10"/>
  <c r="L9"/>
  <c r="A6"/>
  <c r="C5"/>
  <c r="A5"/>
  <c r="C4"/>
  <c r="A4"/>
  <c r="C3"/>
  <c r="A3"/>
  <c r="L19" l="1"/>
  <c r="M30"/>
  <c r="L4"/>
  <c r="M31"/>
  <c r="L3"/>
  <c r="L5"/>
  <c r="L6" s="1"/>
  <c r="L1"/>
  <c r="M35" s="1"/>
  <c r="L18"/>
  <c r="M23"/>
  <c r="M18" l="1"/>
  <c r="M27"/>
  <c r="M26"/>
  <c r="M15"/>
  <c r="M14"/>
  <c r="M11"/>
  <c r="M9"/>
  <c r="M34"/>
  <c r="M10"/>
  <c r="M22"/>
  <c r="M19"/>
</calcChain>
</file>

<file path=xl/sharedStrings.xml><?xml version="1.0" encoding="utf-8"?>
<sst xmlns="http://schemas.openxmlformats.org/spreadsheetml/2006/main" count="620" uniqueCount="27">
  <si>
    <t>Q1</t>
  </si>
  <si>
    <t>Q2</t>
  </si>
  <si>
    <t>Q3</t>
  </si>
  <si>
    <t>Q4</t>
  </si>
  <si>
    <t>Q5</t>
  </si>
  <si>
    <t>Q6</t>
  </si>
  <si>
    <t>Q7</t>
  </si>
  <si>
    <t>Q8</t>
  </si>
  <si>
    <t>Total Population</t>
  </si>
  <si>
    <t>Unsure</t>
  </si>
  <si>
    <t>No</t>
  </si>
  <si>
    <t>Yes</t>
  </si>
  <si>
    <t>Mode Months</t>
  </si>
  <si>
    <t>Median Months</t>
  </si>
  <si>
    <t>Average Months</t>
  </si>
  <si>
    <t>Average Years</t>
  </si>
  <si>
    <t>N/A</t>
  </si>
  <si>
    <t>Staying In Testing</t>
  </si>
  <si>
    <t>Are aware of directions at start of career</t>
  </si>
  <si>
    <t>Does a lack of awareness impact leaving (if leaving)</t>
  </si>
  <si>
    <t>A clear understanding of your future direction</t>
  </si>
  <si>
    <t>Completed Formal Training or Certification</t>
  </si>
  <si>
    <t>online forum</t>
  </si>
  <si>
    <t>Did the training or certification provide more information (where applicable)</t>
  </si>
  <si>
    <t>Do you have enough information to achieve your goal</t>
  </si>
  <si>
    <t>Source</t>
  </si>
  <si>
    <t>network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</si>
</sst>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2" fontId="0" fillId="0" borderId="2" xfId="0" applyNumberFormat="1" applyBorder="1" applyAlignment="1">
      <alignment horizontal="center" vertical="center"/>
    </xf>
    <xf numFmtId="0" fontId="2" fillId="2" borderId="5" xfId="0" applyFont="1" applyFill="1" applyBorder="1" applyAlignment="1">
      <alignment horizontal="left"/>
    </xf>
    <xf numFmtId="164" fontId="0" fillId="0" borderId="6" xfId="0" applyNumberFormat="1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2" xfId="0" applyFont="1" applyFill="1" applyBorder="1" applyAlignment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center" vertical="center"/>
    </xf>
    <xf numFmtId="9" fontId="0" fillId="0" borderId="15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5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topLeftCell="B55" workbookViewId="0">
      <selection activeCell="E29" sqref="E29"/>
    </sheetView>
  </sheetViews>
  <sheetFormatPr defaultRowHeight="15"/>
  <cols>
    <col min="1" max="1" width="17.7109375" style="5" bestFit="1" customWidth="1"/>
    <col min="2" max="8" width="9.140625" style="5"/>
    <col min="9" max="9" width="12.5703125" bestFit="1" customWidth="1"/>
    <col min="11" max="11" width="28.42578125" customWidth="1"/>
    <col min="12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K1" s="3" t="s">
        <v>8</v>
      </c>
      <c r="L1" s="4">
        <f>COUNT(A$2:A$89)</f>
        <v>80</v>
      </c>
      <c r="M1" s="5"/>
    </row>
    <row r="2" spans="1:13">
      <c r="A2" s="5">
        <v>10</v>
      </c>
      <c r="B2" s="5" t="s">
        <v>9</v>
      </c>
      <c r="C2" s="5" t="s">
        <v>11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10</v>
      </c>
      <c r="I2" s="5" t="s">
        <v>26</v>
      </c>
      <c r="K2" s="2"/>
      <c r="L2" s="5"/>
      <c r="M2" s="5"/>
    </row>
    <row r="3" spans="1:13">
      <c r="A3" s="5">
        <f>7*12</f>
        <v>84</v>
      </c>
      <c r="B3" s="5" t="s">
        <v>11</v>
      </c>
      <c r="C3" s="5" t="str">
        <f>IF(B3&lt;&gt;"Yes","", "N/A")</f>
        <v>N/A</v>
      </c>
      <c r="D3" s="5" t="s">
        <v>10</v>
      </c>
      <c r="E3" s="5" t="s">
        <v>11</v>
      </c>
      <c r="F3" s="5" t="s">
        <v>11</v>
      </c>
      <c r="G3" s="5" t="s">
        <v>10</v>
      </c>
      <c r="H3" s="5" t="s">
        <v>10</v>
      </c>
      <c r="I3" s="5" t="s">
        <v>26</v>
      </c>
      <c r="K3" s="6" t="s">
        <v>12</v>
      </c>
      <c r="L3" s="4">
        <f>MODE(A$2:A$89)</f>
        <v>60</v>
      </c>
      <c r="M3" s="5"/>
    </row>
    <row r="4" spans="1:13">
      <c r="A4" s="5">
        <f>7*12</f>
        <v>84</v>
      </c>
      <c r="B4" s="5" t="s">
        <v>11</v>
      </c>
      <c r="C4" s="5" t="str">
        <f>IF(B4&lt;&gt;"Yes","", "N/A")</f>
        <v>N/A</v>
      </c>
      <c r="D4" s="5" t="s">
        <v>10</v>
      </c>
      <c r="E4" s="5" t="s">
        <v>11</v>
      </c>
      <c r="F4" s="5" t="s">
        <v>11</v>
      </c>
      <c r="G4" s="5" t="s">
        <v>10</v>
      </c>
      <c r="H4" s="5" t="s">
        <v>10</v>
      </c>
      <c r="I4" s="5" t="s">
        <v>26</v>
      </c>
      <c r="K4" s="7" t="s">
        <v>13</v>
      </c>
      <c r="L4" s="4">
        <f>MEDIAN(A$2:A$89)</f>
        <v>70.5</v>
      </c>
      <c r="M4" s="5"/>
    </row>
    <row r="5" spans="1:13">
      <c r="A5" s="5">
        <f>10*12</f>
        <v>120</v>
      </c>
      <c r="B5" s="5" t="s">
        <v>11</v>
      </c>
      <c r="C5" s="5" t="str">
        <f>IF(B5&lt;&gt;"Yes","", "N/A")</f>
        <v>N/A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10</v>
      </c>
      <c r="I5" s="5" t="s">
        <v>26</v>
      </c>
      <c r="K5" s="7" t="s">
        <v>14</v>
      </c>
      <c r="L5" s="8">
        <f>AVERAGE(A$2:A$89)</f>
        <v>86.375</v>
      </c>
      <c r="M5" s="5"/>
    </row>
    <row r="6" spans="1:13">
      <c r="A6" s="5">
        <f>20*12</f>
        <v>240</v>
      </c>
      <c r="B6" s="5" t="s">
        <v>9</v>
      </c>
      <c r="C6" s="5" t="s">
        <v>10</v>
      </c>
      <c r="D6" s="5" t="s">
        <v>11</v>
      </c>
      <c r="E6" s="5" t="s">
        <v>10</v>
      </c>
      <c r="F6" s="5" t="s">
        <v>11</v>
      </c>
      <c r="G6" s="5" t="s">
        <v>10</v>
      </c>
      <c r="H6" s="5" t="s">
        <v>10</v>
      </c>
      <c r="I6" s="5" t="s">
        <v>26</v>
      </c>
      <c r="K6" s="9" t="s">
        <v>15</v>
      </c>
      <c r="L6" s="10">
        <f>L5/12</f>
        <v>7.197916666666667</v>
      </c>
      <c r="M6" s="5"/>
    </row>
    <row r="7" spans="1:13">
      <c r="A7" s="5">
        <v>37</v>
      </c>
      <c r="B7" s="5" t="s">
        <v>9</v>
      </c>
      <c r="C7" s="5" t="s">
        <v>10</v>
      </c>
      <c r="D7" s="5" t="s">
        <v>11</v>
      </c>
      <c r="E7" s="5" t="s">
        <v>11</v>
      </c>
      <c r="F7" s="5" t="s">
        <v>10</v>
      </c>
      <c r="G7" s="5" t="s">
        <v>16</v>
      </c>
      <c r="H7" s="5" t="s">
        <v>11</v>
      </c>
      <c r="I7" s="5" t="s">
        <v>26</v>
      </c>
      <c r="K7" s="2"/>
      <c r="L7" s="5"/>
      <c r="M7" s="5"/>
    </row>
    <row r="8" spans="1:13">
      <c r="A8" s="5">
        <v>13</v>
      </c>
      <c r="B8" s="5" t="s">
        <v>9</v>
      </c>
      <c r="C8" s="5" t="s">
        <v>10</v>
      </c>
      <c r="D8" s="5" t="s">
        <v>10</v>
      </c>
      <c r="E8" s="5" t="s">
        <v>10</v>
      </c>
      <c r="F8" s="5" t="s">
        <v>11</v>
      </c>
      <c r="G8" s="5" t="s">
        <v>11</v>
      </c>
      <c r="H8" s="5" t="s">
        <v>11</v>
      </c>
      <c r="I8" s="5" t="s">
        <v>26</v>
      </c>
      <c r="K8" s="11" t="s">
        <v>17</v>
      </c>
      <c r="L8" s="12"/>
      <c r="M8" s="13"/>
    </row>
    <row r="9" spans="1:13">
      <c r="A9" s="5">
        <v>159</v>
      </c>
      <c r="B9" s="5" t="s">
        <v>9</v>
      </c>
      <c r="C9" s="5" t="s">
        <v>11</v>
      </c>
      <c r="D9" s="5" t="s">
        <v>10</v>
      </c>
      <c r="E9" s="5" t="s">
        <v>10</v>
      </c>
      <c r="F9" s="5" t="s">
        <v>11</v>
      </c>
      <c r="G9" s="5" t="s">
        <v>11</v>
      </c>
      <c r="H9" s="5" t="s">
        <v>10</v>
      </c>
      <c r="I9" s="5" t="s">
        <v>26</v>
      </c>
      <c r="K9" s="24" t="s">
        <v>11</v>
      </c>
      <c r="L9" s="25">
        <f>COUNTIF($B$2:$B$100,"Yes")</f>
        <v>57</v>
      </c>
      <c r="M9" s="26">
        <f>L9/L1</f>
        <v>0.71250000000000002</v>
      </c>
    </row>
    <row r="10" spans="1:13">
      <c r="A10" s="5">
        <f>5*12</f>
        <v>60</v>
      </c>
      <c r="B10" s="5" t="s">
        <v>10</v>
      </c>
      <c r="C10" s="5" t="s">
        <v>10</v>
      </c>
      <c r="D10" s="5" t="s">
        <v>10</v>
      </c>
      <c r="E10" s="17" t="s">
        <v>10</v>
      </c>
      <c r="F10" s="5" t="s">
        <v>11</v>
      </c>
      <c r="G10" s="5" t="s">
        <v>10</v>
      </c>
      <c r="H10" s="5" t="s">
        <v>10</v>
      </c>
      <c r="I10" s="5" t="s">
        <v>26</v>
      </c>
      <c r="K10" s="14" t="s">
        <v>9</v>
      </c>
      <c r="L10" s="15">
        <f>COUNTIF($B$2:$B$100,"Unsure")</f>
        <v>17</v>
      </c>
      <c r="M10" s="16">
        <f>L10/L1</f>
        <v>0.21249999999999999</v>
      </c>
    </row>
    <row r="11" spans="1:13">
      <c r="A11" s="5">
        <f>37</f>
        <v>37</v>
      </c>
      <c r="B11" s="5" t="s">
        <v>9</v>
      </c>
      <c r="C11" s="5" t="s">
        <v>11</v>
      </c>
      <c r="D11" s="5" t="s">
        <v>10</v>
      </c>
      <c r="E11" s="5" t="s">
        <v>11</v>
      </c>
      <c r="F11" s="5" t="s">
        <v>11</v>
      </c>
      <c r="G11" s="5" t="s">
        <v>11</v>
      </c>
      <c r="H11" s="5" t="s">
        <v>10</v>
      </c>
      <c r="I11" s="5" t="s">
        <v>26</v>
      </c>
      <c r="K11" s="18" t="s">
        <v>10</v>
      </c>
      <c r="L11" s="19">
        <f>COUNTIF($B$2:$B$100,"No")</f>
        <v>6</v>
      </c>
      <c r="M11" s="20">
        <f>L11/L1</f>
        <v>7.4999999999999997E-2</v>
      </c>
    </row>
    <row r="12" spans="1:13">
      <c r="A12" s="5">
        <v>30</v>
      </c>
      <c r="B12" s="5" t="s">
        <v>11</v>
      </c>
      <c r="C12" s="5" t="str">
        <f>IF(B12&lt;&gt;"Yes","", "N/A")</f>
        <v>N/A</v>
      </c>
      <c r="D12" s="5" t="s">
        <v>10</v>
      </c>
      <c r="E12" s="5" t="s">
        <v>10</v>
      </c>
      <c r="F12" s="5" t="s">
        <v>11</v>
      </c>
      <c r="G12" s="5" t="s">
        <v>10</v>
      </c>
      <c r="H12" s="5" t="s">
        <v>10</v>
      </c>
      <c r="I12" s="5" t="s">
        <v>26</v>
      </c>
      <c r="K12" s="2"/>
      <c r="L12" s="5"/>
      <c r="M12" s="5"/>
    </row>
    <row r="13" spans="1:13">
      <c r="A13" s="5">
        <v>9</v>
      </c>
      <c r="B13" s="5" t="s">
        <v>9</v>
      </c>
      <c r="C13" s="5" t="s">
        <v>10</v>
      </c>
      <c r="D13" s="5" t="s">
        <v>11</v>
      </c>
      <c r="E13" s="5" t="s">
        <v>10</v>
      </c>
      <c r="F13" s="5" t="s">
        <v>11</v>
      </c>
      <c r="G13" s="5" t="s">
        <v>11</v>
      </c>
      <c r="H13" s="5" t="s">
        <v>11</v>
      </c>
      <c r="I13" s="5" t="s">
        <v>26</v>
      </c>
      <c r="K13" s="11" t="s">
        <v>18</v>
      </c>
      <c r="L13" s="12"/>
      <c r="M13" s="13"/>
    </row>
    <row r="14" spans="1:13">
      <c r="A14" s="5">
        <f>5*12</f>
        <v>60</v>
      </c>
      <c r="B14" s="5" t="s">
        <v>11</v>
      </c>
      <c r="C14" s="5" t="str">
        <f>IF(B14&lt;&gt;"Yes","", "N/A")</f>
        <v>N/A</v>
      </c>
      <c r="D14" s="5" t="s">
        <v>10</v>
      </c>
      <c r="E14" s="5" t="s">
        <v>11</v>
      </c>
      <c r="F14" s="5" t="s">
        <v>11</v>
      </c>
      <c r="G14" s="5" t="s">
        <v>10</v>
      </c>
      <c r="H14" s="5" t="s">
        <v>10</v>
      </c>
      <c r="I14" s="5" t="s">
        <v>26</v>
      </c>
      <c r="K14" s="24" t="s">
        <v>11</v>
      </c>
      <c r="L14" s="25">
        <f>COUNTIF($D$2:$D$100,"Yes")</f>
        <v>24</v>
      </c>
      <c r="M14" s="26">
        <f>L14/L1</f>
        <v>0.3</v>
      </c>
    </row>
    <row r="15" spans="1:13">
      <c r="A15" s="5">
        <f>8*12</f>
        <v>96</v>
      </c>
      <c r="B15" s="5" t="s">
        <v>11</v>
      </c>
      <c r="C15" s="5" t="str">
        <f>IF(B15&lt;&gt;"Yes","", "N/A")</f>
        <v>N/A</v>
      </c>
      <c r="D15" s="5" t="s">
        <v>10</v>
      </c>
      <c r="E15" s="5" t="s">
        <v>10</v>
      </c>
      <c r="F15" s="5" t="s">
        <v>11</v>
      </c>
      <c r="G15" s="5" t="s">
        <v>10</v>
      </c>
      <c r="H15" s="5" t="s">
        <v>10</v>
      </c>
      <c r="I15" s="5" t="s">
        <v>26</v>
      </c>
      <c r="K15" s="18" t="s">
        <v>10</v>
      </c>
      <c r="L15" s="19">
        <f>COUNTIF($D$2:$D$100,"No")</f>
        <v>56</v>
      </c>
      <c r="M15" s="20">
        <f>L15/L1</f>
        <v>0.7</v>
      </c>
    </row>
    <row r="16" spans="1:13">
      <c r="A16" s="5">
        <v>56</v>
      </c>
      <c r="B16" s="5" t="s">
        <v>11</v>
      </c>
      <c r="C16" s="5" t="str">
        <f>IF(B16&lt;&gt;"Yes","", "N/A")</f>
        <v>N/A</v>
      </c>
      <c r="D16" s="5" t="s">
        <v>10</v>
      </c>
      <c r="E16" s="5" t="s">
        <v>11</v>
      </c>
      <c r="F16" s="5" t="s">
        <v>11</v>
      </c>
      <c r="G16" s="5" t="s">
        <v>11</v>
      </c>
      <c r="H16" s="5" t="s">
        <v>10</v>
      </c>
      <c r="I16" s="5" t="s">
        <v>26</v>
      </c>
      <c r="K16" s="2"/>
      <c r="L16" s="5"/>
      <c r="M16" s="5"/>
    </row>
    <row r="17" spans="1:13">
      <c r="A17" s="5">
        <f>5*12</f>
        <v>60</v>
      </c>
      <c r="B17" s="5" t="s">
        <v>11</v>
      </c>
      <c r="C17" s="5" t="str">
        <f>IF(B17&lt;&gt;"Yes","", "N/A")</f>
        <v>N/A</v>
      </c>
      <c r="D17" s="5" t="s">
        <v>10</v>
      </c>
      <c r="E17" s="5" t="s">
        <v>10</v>
      </c>
      <c r="F17" s="5" t="s">
        <v>10</v>
      </c>
      <c r="G17" s="5" t="s">
        <v>16</v>
      </c>
      <c r="H17" s="5" t="s">
        <v>10</v>
      </c>
      <c r="I17" s="5" t="s">
        <v>26</v>
      </c>
      <c r="K17" s="11" t="s">
        <v>19</v>
      </c>
      <c r="L17" s="12"/>
      <c r="M17" s="13"/>
    </row>
    <row r="18" spans="1:13">
      <c r="A18" s="17">
        <f>54</f>
        <v>54</v>
      </c>
      <c r="B18" s="17" t="s">
        <v>9</v>
      </c>
      <c r="C18" s="5" t="s">
        <v>10</v>
      </c>
      <c r="D18" s="5" t="s">
        <v>11</v>
      </c>
      <c r="E18" s="5" t="s">
        <v>11</v>
      </c>
      <c r="F18" s="5" t="s">
        <v>11</v>
      </c>
      <c r="G18" s="5" t="s">
        <v>10</v>
      </c>
      <c r="H18" s="5" t="s">
        <v>11</v>
      </c>
      <c r="I18" s="5" t="s">
        <v>26</v>
      </c>
      <c r="K18" s="14" t="s">
        <v>11</v>
      </c>
      <c r="L18" s="15">
        <f>COUNTIF($C$2:$C$100,"Yes")</f>
        <v>5</v>
      </c>
      <c r="M18" s="16">
        <f>L18/SUM(L18:L19)</f>
        <v>0.21739130434782608</v>
      </c>
    </row>
    <row r="19" spans="1:13">
      <c r="A19" s="5">
        <v>14</v>
      </c>
      <c r="B19" s="5" t="s">
        <v>11</v>
      </c>
      <c r="C19" s="5" t="str">
        <f>IF(B19&lt;&gt;"Yes","", "N/A")</f>
        <v>N/A</v>
      </c>
      <c r="D19" s="5" t="s">
        <v>10</v>
      </c>
      <c r="E19" s="5" t="s">
        <v>10</v>
      </c>
      <c r="F19" s="5" t="s">
        <v>11</v>
      </c>
      <c r="G19" s="5" t="s">
        <v>11</v>
      </c>
      <c r="H19" s="5" t="s">
        <v>10</v>
      </c>
      <c r="I19" s="5" t="s">
        <v>26</v>
      </c>
      <c r="K19" s="18" t="s">
        <v>10</v>
      </c>
      <c r="L19" s="19">
        <f>COUNTIF($C$2:$C$100,"No")</f>
        <v>18</v>
      </c>
      <c r="M19" s="20">
        <f>L19/SUM(L18:L19)</f>
        <v>0.78260869565217395</v>
      </c>
    </row>
    <row r="20" spans="1:13">
      <c r="A20" s="5">
        <f>7*12</f>
        <v>84</v>
      </c>
      <c r="B20" s="5" t="s">
        <v>9</v>
      </c>
      <c r="C20" s="5" t="s">
        <v>10</v>
      </c>
      <c r="D20" s="5" t="s">
        <v>10</v>
      </c>
      <c r="E20" s="5" t="s">
        <v>11</v>
      </c>
      <c r="F20" s="5" t="s">
        <v>11</v>
      </c>
      <c r="G20" s="5" t="s">
        <v>10</v>
      </c>
      <c r="H20" s="5" t="s">
        <v>10</v>
      </c>
      <c r="I20" s="5" t="s">
        <v>26</v>
      </c>
      <c r="K20" s="2"/>
      <c r="L20" s="5"/>
      <c r="M20" s="5"/>
    </row>
    <row r="21" spans="1:13">
      <c r="A21" s="5">
        <v>90</v>
      </c>
      <c r="B21" s="5" t="s">
        <v>9</v>
      </c>
      <c r="C21" s="5" t="s">
        <v>10</v>
      </c>
      <c r="D21" s="5" t="s">
        <v>10</v>
      </c>
      <c r="E21" s="5" t="s">
        <v>11</v>
      </c>
      <c r="F21" s="5" t="s">
        <v>11</v>
      </c>
      <c r="G21" s="5" t="s">
        <v>11</v>
      </c>
      <c r="H21" s="5" t="s">
        <v>10</v>
      </c>
      <c r="I21" s="5" t="s">
        <v>26</v>
      </c>
      <c r="K21" s="11" t="s">
        <v>20</v>
      </c>
      <c r="L21" s="12"/>
      <c r="M21" s="13"/>
    </row>
    <row r="22" spans="1:13">
      <c r="A22" s="5">
        <v>36</v>
      </c>
      <c r="B22" s="5" t="s">
        <v>11</v>
      </c>
      <c r="C22" s="5" t="str">
        <f>IF(B22&lt;&gt;"Yes","", "N/A")</f>
        <v>N/A</v>
      </c>
      <c r="D22" s="5" t="s">
        <v>11</v>
      </c>
      <c r="E22" s="5" t="s">
        <v>10</v>
      </c>
      <c r="F22" s="5" t="s">
        <v>11</v>
      </c>
      <c r="G22" s="5" t="s">
        <v>11</v>
      </c>
      <c r="H22" s="5" t="s">
        <v>10</v>
      </c>
      <c r="I22" s="5" t="s">
        <v>26</v>
      </c>
      <c r="K22" s="14" t="s">
        <v>11</v>
      </c>
      <c r="L22" s="15">
        <f>COUNTIF($E$2:$E$100,"Yes")</f>
        <v>54</v>
      </c>
      <c r="M22" s="16">
        <f>L22/L1</f>
        <v>0.67500000000000004</v>
      </c>
    </row>
    <row r="23" spans="1:13">
      <c r="A23" s="5">
        <v>83</v>
      </c>
      <c r="B23" s="5" t="s">
        <v>9</v>
      </c>
      <c r="C23" s="5" t="s">
        <v>10</v>
      </c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10</v>
      </c>
      <c r="I23" s="5" t="s">
        <v>26</v>
      </c>
      <c r="K23" s="18" t="s">
        <v>10</v>
      </c>
      <c r="L23" s="19">
        <f>COUNTIF($E$2:$E$100,"No")</f>
        <v>25</v>
      </c>
      <c r="M23" s="20">
        <f>L23/L1</f>
        <v>0.3125</v>
      </c>
    </row>
    <row r="24" spans="1:13">
      <c r="A24" s="5">
        <v>152</v>
      </c>
      <c r="B24" s="5" t="s">
        <v>9</v>
      </c>
      <c r="C24" s="5" t="s">
        <v>10</v>
      </c>
      <c r="D24" s="5" t="s">
        <v>10</v>
      </c>
      <c r="E24" s="5" t="s">
        <v>11</v>
      </c>
      <c r="F24" s="5" t="s">
        <v>10</v>
      </c>
      <c r="G24" s="5" t="s">
        <v>16</v>
      </c>
      <c r="H24" s="17" t="s">
        <v>10</v>
      </c>
      <c r="I24" s="5" t="s">
        <v>26</v>
      </c>
      <c r="K24" s="2"/>
      <c r="L24" s="5"/>
      <c r="M24" s="5"/>
    </row>
    <row r="25" spans="1:13">
      <c r="A25" s="5">
        <v>70</v>
      </c>
      <c r="B25" s="5" t="s">
        <v>9</v>
      </c>
      <c r="C25" s="5" t="s">
        <v>10</v>
      </c>
      <c r="D25" s="5" t="s">
        <v>11</v>
      </c>
      <c r="E25" s="5" t="s">
        <v>11</v>
      </c>
      <c r="F25" s="5" t="s">
        <v>10</v>
      </c>
      <c r="G25" s="5" t="s">
        <v>16</v>
      </c>
      <c r="H25" s="5" t="s">
        <v>10</v>
      </c>
      <c r="I25" s="5" t="s">
        <v>26</v>
      </c>
      <c r="K25" s="21" t="s">
        <v>21</v>
      </c>
      <c r="L25" s="22"/>
      <c r="M25" s="23"/>
    </row>
    <row r="26" spans="1:13">
      <c r="A26" s="5">
        <f>12*12</f>
        <v>144</v>
      </c>
      <c r="B26" s="5" t="s">
        <v>10</v>
      </c>
      <c r="C26" s="5" t="s">
        <v>10</v>
      </c>
      <c r="D26" s="5" t="s">
        <v>10</v>
      </c>
      <c r="E26" s="5" t="s">
        <v>10</v>
      </c>
      <c r="F26" s="5" t="s">
        <v>11</v>
      </c>
      <c r="G26" s="5" t="s">
        <v>11</v>
      </c>
      <c r="H26" s="5" t="s">
        <v>10</v>
      </c>
      <c r="I26" s="5" t="s">
        <v>26</v>
      </c>
      <c r="K26" s="14" t="s">
        <v>11</v>
      </c>
      <c r="L26" s="15">
        <f>COUNTIF($F$2:$F$100,"Yes")</f>
        <v>55</v>
      </c>
      <c r="M26" s="16">
        <f>L26/L1</f>
        <v>0.6875</v>
      </c>
    </row>
    <row r="27" spans="1:13">
      <c r="A27" s="5">
        <v>38</v>
      </c>
      <c r="B27" s="5" t="s">
        <v>11</v>
      </c>
      <c r="C27" s="5" t="str">
        <f>IF(B27&lt;&gt;"Yes","", "N/A")</f>
        <v>N/A</v>
      </c>
      <c r="D27" s="5" t="s">
        <v>11</v>
      </c>
      <c r="E27" s="5" t="s">
        <v>11</v>
      </c>
      <c r="F27" s="5" t="s">
        <v>10</v>
      </c>
      <c r="G27" s="5" t="s">
        <v>16</v>
      </c>
      <c r="H27" s="5" t="s">
        <v>11</v>
      </c>
      <c r="I27" s="5" t="s">
        <v>26</v>
      </c>
      <c r="K27" s="18" t="s">
        <v>10</v>
      </c>
      <c r="L27" s="19">
        <f>COUNTIF($F$2:$F$100,"No")</f>
        <v>24</v>
      </c>
      <c r="M27" s="20">
        <f>L27/L1</f>
        <v>0.3</v>
      </c>
    </row>
    <row r="28" spans="1:13">
      <c r="A28" s="5">
        <f>5*12</f>
        <v>60</v>
      </c>
      <c r="B28" s="5" t="s">
        <v>10</v>
      </c>
      <c r="C28" s="5" t="s">
        <v>11</v>
      </c>
      <c r="D28" s="5" t="s">
        <v>11</v>
      </c>
      <c r="E28" s="5" t="s">
        <v>16</v>
      </c>
      <c r="F28" s="5" t="s">
        <v>16</v>
      </c>
      <c r="G28" s="5" t="s">
        <v>16</v>
      </c>
      <c r="H28" s="5" t="s">
        <v>10</v>
      </c>
      <c r="I28" s="5" t="s">
        <v>26</v>
      </c>
      <c r="K28" s="2"/>
      <c r="L28" s="5"/>
      <c r="M28" s="5"/>
    </row>
    <row r="29" spans="1:13">
      <c r="A29" s="5">
        <f>3*12+7</f>
        <v>43</v>
      </c>
      <c r="B29" s="5" t="s">
        <v>11</v>
      </c>
      <c r="C29" s="5" t="str">
        <f>IF(B29&lt;&gt;"Yes","", "N/A")</f>
        <v>N/A</v>
      </c>
      <c r="D29" s="5" t="s">
        <v>10</v>
      </c>
      <c r="E29" s="5" t="s">
        <v>11</v>
      </c>
      <c r="F29" s="5" t="s">
        <v>11</v>
      </c>
      <c r="G29" s="5" t="s">
        <v>11</v>
      </c>
      <c r="H29" s="5" t="s">
        <v>10</v>
      </c>
      <c r="I29" s="5" t="s">
        <v>26</v>
      </c>
      <c r="K29" s="21" t="s">
        <v>23</v>
      </c>
      <c r="L29" s="22"/>
      <c r="M29" s="23"/>
    </row>
    <row r="30" spans="1:13">
      <c r="A30" s="5">
        <v>120</v>
      </c>
      <c r="B30" s="5" t="s">
        <v>11</v>
      </c>
      <c r="C30" s="5" t="str">
        <f>IF(B30&lt;&gt;"Yes","", "N/A")</f>
        <v>N/A</v>
      </c>
      <c r="D30" s="5" t="s">
        <v>10</v>
      </c>
      <c r="E30" s="5" t="s">
        <v>10</v>
      </c>
      <c r="F30" s="5" t="s">
        <v>10</v>
      </c>
      <c r="G30" s="5" t="s">
        <v>11</v>
      </c>
      <c r="H30" s="5" t="s">
        <v>10</v>
      </c>
      <c r="I30" s="5" t="s">
        <v>26</v>
      </c>
      <c r="K30" s="14" t="s">
        <v>11</v>
      </c>
      <c r="L30" s="15">
        <f>COUNTIF($G$2:$G$100,"Yes")</f>
        <v>41</v>
      </c>
      <c r="M30" s="16">
        <f>L30/SUM(L30:L31)</f>
        <v>0.7068965517241379</v>
      </c>
    </row>
    <row r="31" spans="1:13">
      <c r="A31" s="5">
        <v>92</v>
      </c>
      <c r="B31" s="5" t="s">
        <v>9</v>
      </c>
      <c r="C31" s="5" t="s">
        <v>10</v>
      </c>
      <c r="D31" s="5" t="s">
        <v>10</v>
      </c>
      <c r="E31" s="5" t="s">
        <v>11</v>
      </c>
      <c r="F31" s="5" t="s">
        <v>11</v>
      </c>
      <c r="G31" s="5" t="s">
        <v>10</v>
      </c>
      <c r="H31" s="5" t="s">
        <v>10</v>
      </c>
      <c r="I31" s="5" t="s">
        <v>26</v>
      </c>
      <c r="K31" s="18" t="s">
        <v>10</v>
      </c>
      <c r="L31" s="19">
        <f>COUNTIF($G$2:$G$100,"No")</f>
        <v>17</v>
      </c>
      <c r="M31" s="20">
        <f>L31/SUM(L30:L31)</f>
        <v>0.29310344827586204</v>
      </c>
    </row>
    <row r="32" spans="1:13">
      <c r="A32" s="5">
        <f>7*12+6</f>
        <v>90</v>
      </c>
      <c r="B32" s="5" t="s">
        <v>11</v>
      </c>
      <c r="C32" s="5" t="str">
        <f>IF(B32&lt;&gt;"Yes","", "N/A")</f>
        <v>N/A</v>
      </c>
      <c r="D32" s="5" t="s">
        <v>10</v>
      </c>
      <c r="E32" s="5" t="s">
        <v>11</v>
      </c>
      <c r="F32" s="5" t="s">
        <v>11</v>
      </c>
      <c r="G32" s="5" t="s">
        <v>10</v>
      </c>
      <c r="H32" s="5" t="s">
        <v>10</v>
      </c>
      <c r="I32" s="5" t="s">
        <v>26</v>
      </c>
      <c r="J32" s="5"/>
      <c r="K32" s="2"/>
      <c r="L32" s="5"/>
      <c r="M32" s="5"/>
    </row>
    <row r="33" spans="1:13">
      <c r="A33" s="5">
        <f>5*12</f>
        <v>60</v>
      </c>
      <c r="B33" s="5" t="s">
        <v>11</v>
      </c>
      <c r="C33" s="5" t="str">
        <f>IF(B33&lt;&gt;"Yes","", "N/A")</f>
        <v>N/A</v>
      </c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11</v>
      </c>
      <c r="I33" s="5" t="s">
        <v>26</v>
      </c>
      <c r="J33" s="5"/>
      <c r="K33" s="11" t="s">
        <v>24</v>
      </c>
      <c r="L33" s="12"/>
      <c r="M33" s="13"/>
    </row>
    <row r="34" spans="1:13">
      <c r="A34" s="5">
        <f>5*12+11</f>
        <v>71</v>
      </c>
      <c r="B34" s="5" t="s">
        <v>11</v>
      </c>
      <c r="C34" s="5" t="str">
        <f>IF(B34&lt;&gt;"Yes","", "N/A")</f>
        <v>N/A</v>
      </c>
      <c r="D34" s="5" t="s">
        <v>10</v>
      </c>
      <c r="E34" s="5" t="s">
        <v>11</v>
      </c>
      <c r="F34" s="5" t="s">
        <v>10</v>
      </c>
      <c r="G34" s="5" t="s">
        <v>16</v>
      </c>
      <c r="H34" s="5" t="s">
        <v>10</v>
      </c>
      <c r="I34" s="5" t="s">
        <v>26</v>
      </c>
      <c r="J34" s="5"/>
      <c r="K34" s="14" t="s">
        <v>11</v>
      </c>
      <c r="L34" s="15">
        <f>COUNTIF($H$2:$H$100,"Yes")</f>
        <v>30</v>
      </c>
      <c r="M34" s="16">
        <f>L34/L1</f>
        <v>0.375</v>
      </c>
    </row>
    <row r="35" spans="1:13">
      <c r="A35" s="5">
        <f>3*12+5</f>
        <v>41</v>
      </c>
      <c r="B35" s="5" t="s">
        <v>11</v>
      </c>
      <c r="C35" s="5" t="str">
        <f>IF(B35&lt;&gt;"Yes","", "N/A")</f>
        <v>N/A</v>
      </c>
      <c r="D35" s="5" t="s">
        <v>10</v>
      </c>
      <c r="E35" s="5" t="s">
        <v>11</v>
      </c>
      <c r="F35" s="5" t="s">
        <v>10</v>
      </c>
      <c r="G35" s="5" t="s">
        <v>16</v>
      </c>
      <c r="H35" s="5" t="s">
        <v>11</v>
      </c>
      <c r="I35" s="5" t="s">
        <v>26</v>
      </c>
      <c r="J35" s="5"/>
      <c r="K35" s="18" t="s">
        <v>10</v>
      </c>
      <c r="L35" s="19">
        <f>COUNTIF($H$2:$H$100,"No")</f>
        <v>50</v>
      </c>
      <c r="M35" s="20">
        <f>L35/L1</f>
        <v>0.625</v>
      </c>
    </row>
    <row r="36" spans="1:13">
      <c r="A36" s="5">
        <f>4*12+10</f>
        <v>58</v>
      </c>
      <c r="B36" s="5" t="s">
        <v>11</v>
      </c>
      <c r="C36" s="5" t="str">
        <f>IF(B36&lt;&gt;"Yes","", "N/A")</f>
        <v>N/A</v>
      </c>
      <c r="D36" s="5" t="s">
        <v>10</v>
      </c>
      <c r="E36" s="5" t="s">
        <v>11</v>
      </c>
      <c r="F36" s="5" t="s">
        <v>10</v>
      </c>
      <c r="G36" s="5" t="s">
        <v>16</v>
      </c>
      <c r="H36" s="5" t="s">
        <v>10</v>
      </c>
      <c r="I36" s="2" t="s">
        <v>22</v>
      </c>
    </row>
    <row r="37" spans="1:13">
      <c r="A37" s="5">
        <f>11*12+7</f>
        <v>139</v>
      </c>
      <c r="B37" s="5" t="s">
        <v>11</v>
      </c>
      <c r="C37" s="5" t="str">
        <f>IF(B37&lt;&gt;"Yes","", "N/A")</f>
        <v>N/A</v>
      </c>
      <c r="D37" s="5" t="s">
        <v>10</v>
      </c>
      <c r="E37" s="5" t="s">
        <v>11</v>
      </c>
      <c r="F37" s="5" t="s">
        <v>11</v>
      </c>
      <c r="G37" s="5" t="s">
        <v>10</v>
      </c>
      <c r="H37" s="5" t="s">
        <v>11</v>
      </c>
      <c r="I37" s="2" t="s">
        <v>22</v>
      </c>
    </row>
    <row r="38" spans="1:13">
      <c r="A38" s="5">
        <f>4*12+8</f>
        <v>56</v>
      </c>
      <c r="B38" s="5" t="s">
        <v>11</v>
      </c>
      <c r="C38" s="5" t="str">
        <f>IF(B38&lt;&gt;"Yes","", "N/A")</f>
        <v>N/A</v>
      </c>
      <c r="D38" s="5" t="s">
        <v>10</v>
      </c>
      <c r="E38" s="5" t="s">
        <v>11</v>
      </c>
      <c r="F38" s="5" t="s">
        <v>10</v>
      </c>
      <c r="G38" s="5" t="s">
        <v>16</v>
      </c>
      <c r="H38" s="5" t="s">
        <v>10</v>
      </c>
      <c r="I38" s="2" t="s">
        <v>22</v>
      </c>
    </row>
    <row r="39" spans="1:13">
      <c r="A39" s="5">
        <f>16*12</f>
        <v>192</v>
      </c>
      <c r="B39" s="5" t="s">
        <v>11</v>
      </c>
      <c r="C39" s="5" t="str">
        <f>IF(B39&lt;&gt;"Yes","", "N/A")</f>
        <v>N/A</v>
      </c>
      <c r="D39" s="5" t="s">
        <v>10</v>
      </c>
      <c r="E39" s="5" t="s">
        <v>11</v>
      </c>
      <c r="F39" s="5" t="s">
        <v>10</v>
      </c>
      <c r="G39" s="5" t="s">
        <v>16</v>
      </c>
      <c r="H39" s="5" t="s">
        <v>11</v>
      </c>
      <c r="I39" s="2" t="s">
        <v>22</v>
      </c>
    </row>
    <row r="40" spans="1:13">
      <c r="A40" s="5">
        <f>13*12</f>
        <v>156</v>
      </c>
      <c r="B40" s="5" t="s">
        <v>11</v>
      </c>
      <c r="C40" s="5" t="str">
        <f>IF(B40&lt;&gt;"Yes","", "N/A")</f>
        <v>N/A</v>
      </c>
      <c r="D40" s="5" t="s">
        <v>11</v>
      </c>
      <c r="E40" s="5" t="s">
        <v>11</v>
      </c>
      <c r="F40" s="5" t="s">
        <v>10</v>
      </c>
      <c r="G40" s="5" t="s">
        <v>16</v>
      </c>
      <c r="H40" s="5" t="s">
        <v>10</v>
      </c>
      <c r="I40" s="2" t="s">
        <v>22</v>
      </c>
    </row>
    <row r="41" spans="1:13">
      <c r="A41" s="5">
        <f>21*12+2</f>
        <v>254</v>
      </c>
      <c r="B41" s="5" t="s">
        <v>11</v>
      </c>
      <c r="C41" s="5" t="str">
        <f>IF(B41&lt;&gt;"Yes","", "N/A")</f>
        <v>N/A</v>
      </c>
      <c r="D41" s="5" t="s">
        <v>10</v>
      </c>
      <c r="E41" s="5" t="s">
        <v>11</v>
      </c>
      <c r="F41" s="5" t="s">
        <v>10</v>
      </c>
      <c r="G41" s="5" t="s">
        <v>16</v>
      </c>
      <c r="H41" s="5" t="s">
        <v>11</v>
      </c>
      <c r="I41" s="2" t="s">
        <v>22</v>
      </c>
    </row>
    <row r="42" spans="1:13">
      <c r="A42" s="5">
        <f>7*12+2</f>
        <v>86</v>
      </c>
      <c r="B42" s="5" t="s">
        <v>11</v>
      </c>
      <c r="C42" s="5" t="str">
        <f>IF(B42&lt;&gt;"Yes","", "N/A")</f>
        <v>N/A</v>
      </c>
      <c r="D42" s="5" t="s">
        <v>10</v>
      </c>
      <c r="E42" s="5" t="s">
        <v>11</v>
      </c>
      <c r="F42" s="5" t="s">
        <v>11</v>
      </c>
      <c r="G42" s="5" t="s">
        <v>11</v>
      </c>
      <c r="H42" s="5" t="s">
        <v>11</v>
      </c>
      <c r="I42" s="2" t="s">
        <v>22</v>
      </c>
    </row>
    <row r="43" spans="1:13">
      <c r="A43" s="5">
        <f>3*12+6</f>
        <v>42</v>
      </c>
      <c r="B43" s="5" t="s">
        <v>9</v>
      </c>
      <c r="C43" s="5" t="s">
        <v>10</v>
      </c>
      <c r="D43" s="5" t="s">
        <v>10</v>
      </c>
      <c r="E43" s="5" t="s">
        <v>11</v>
      </c>
      <c r="F43" s="5" t="s">
        <v>11</v>
      </c>
      <c r="G43" s="5" t="s">
        <v>11</v>
      </c>
      <c r="H43" s="5" t="s">
        <v>11</v>
      </c>
      <c r="I43" s="5" t="s">
        <v>26</v>
      </c>
    </row>
    <row r="44" spans="1:13">
      <c r="A44" s="5">
        <f>6*12+4</f>
        <v>76</v>
      </c>
      <c r="B44" s="5" t="s">
        <v>11</v>
      </c>
      <c r="C44" s="5" t="str">
        <f>IF(B44&lt;&gt;"Yes","", "N/A")</f>
        <v>N/A</v>
      </c>
      <c r="D44" s="5" t="s">
        <v>11</v>
      </c>
      <c r="E44" s="5" t="s">
        <v>11</v>
      </c>
      <c r="F44" s="5" t="s">
        <v>11</v>
      </c>
      <c r="G44" s="5" t="s">
        <v>10</v>
      </c>
      <c r="H44" s="5" t="s">
        <v>11</v>
      </c>
      <c r="I44" s="5" t="s">
        <v>26</v>
      </c>
    </row>
    <row r="45" spans="1:13">
      <c r="A45" s="5">
        <f>11*12+10</f>
        <v>142</v>
      </c>
      <c r="B45" s="5" t="s">
        <v>11</v>
      </c>
      <c r="C45" s="5" t="str">
        <f>IF(B45&lt;&gt;"Yes","", "N/A")</f>
        <v>N/A</v>
      </c>
      <c r="D45" s="5" t="s">
        <v>10</v>
      </c>
      <c r="E45" s="5" t="s">
        <v>11</v>
      </c>
      <c r="F45" s="5" t="s">
        <v>11</v>
      </c>
      <c r="G45" s="5" t="s">
        <v>11</v>
      </c>
      <c r="H45" s="5" t="s">
        <v>11</v>
      </c>
      <c r="I45" s="5" t="s">
        <v>26</v>
      </c>
    </row>
    <row r="46" spans="1:13">
      <c r="A46" s="5">
        <v>12</v>
      </c>
      <c r="B46" s="5" t="s">
        <v>11</v>
      </c>
      <c r="C46" s="5" t="str">
        <f>IF(B46&lt;&gt;"Yes","", "N/A")</f>
        <v>N/A</v>
      </c>
      <c r="D46" s="5" t="s">
        <v>10</v>
      </c>
      <c r="E46" s="5" t="s">
        <v>11</v>
      </c>
      <c r="F46" s="5" t="s">
        <v>11</v>
      </c>
      <c r="G46" s="5" t="s">
        <v>11</v>
      </c>
      <c r="H46" s="5" t="s">
        <v>10</v>
      </c>
      <c r="I46" s="5" t="s">
        <v>26</v>
      </c>
    </row>
    <row r="47" spans="1:13">
      <c r="A47" s="5">
        <v>12</v>
      </c>
      <c r="B47" s="5" t="s">
        <v>11</v>
      </c>
      <c r="C47" s="5" t="str">
        <f>IF(B47&lt;&gt;"Yes","", "N/A")</f>
        <v>N/A</v>
      </c>
      <c r="D47" s="5" t="s">
        <v>10</v>
      </c>
      <c r="E47" s="5" t="s">
        <v>11</v>
      </c>
      <c r="F47" s="5" t="s">
        <v>11</v>
      </c>
      <c r="G47" s="5" t="s">
        <v>11</v>
      </c>
      <c r="H47" s="5" t="s">
        <v>11</v>
      </c>
      <c r="I47" s="5" t="s">
        <v>26</v>
      </c>
    </row>
    <row r="48" spans="1:13">
      <c r="A48" s="5">
        <v>6</v>
      </c>
      <c r="B48" s="5" t="s">
        <v>10</v>
      </c>
      <c r="C48" s="5" t="s">
        <v>11</v>
      </c>
      <c r="D48" s="5" t="s">
        <v>10</v>
      </c>
      <c r="E48" s="5" t="s">
        <v>10</v>
      </c>
      <c r="F48" s="5" t="s">
        <v>10</v>
      </c>
      <c r="G48" s="17" t="s">
        <v>11</v>
      </c>
      <c r="H48" s="5" t="s">
        <v>10</v>
      </c>
      <c r="I48" s="2" t="s">
        <v>22</v>
      </c>
    </row>
    <row r="49" spans="1:9">
      <c r="A49" s="5">
        <f>4*12+6</f>
        <v>54</v>
      </c>
      <c r="B49" s="5" t="s">
        <v>11</v>
      </c>
      <c r="C49" s="5" t="str">
        <f>IF(B49&lt;&gt;"Yes","", "N/A")</f>
        <v>N/A</v>
      </c>
      <c r="D49" s="5" t="s">
        <v>11</v>
      </c>
      <c r="E49" s="5" t="s">
        <v>11</v>
      </c>
      <c r="F49" s="5" t="s">
        <v>10</v>
      </c>
      <c r="G49" s="17" t="s">
        <v>11</v>
      </c>
      <c r="H49" s="5" t="s">
        <v>11</v>
      </c>
      <c r="I49" s="2" t="s">
        <v>22</v>
      </c>
    </row>
    <row r="50" spans="1:9">
      <c r="A50" s="5">
        <f>6*12+2</f>
        <v>74</v>
      </c>
      <c r="B50" s="5" t="s">
        <v>11</v>
      </c>
      <c r="C50" s="5" t="str">
        <f>IF(B50&lt;&gt;"Yes","", "N/A")</f>
        <v>N/A</v>
      </c>
      <c r="D50" s="5" t="s">
        <v>10</v>
      </c>
      <c r="E50" s="5" t="s">
        <v>10</v>
      </c>
      <c r="F50" s="5" t="s">
        <v>11</v>
      </c>
      <c r="G50" s="5" t="s">
        <v>11</v>
      </c>
      <c r="H50" s="5" t="s">
        <v>10</v>
      </c>
      <c r="I50" s="5" t="s">
        <v>26</v>
      </c>
    </row>
    <row r="51" spans="1:9">
      <c r="A51" s="5">
        <f>2*12+5</f>
        <v>29</v>
      </c>
      <c r="B51" s="5" t="s">
        <v>11</v>
      </c>
      <c r="C51" s="5" t="str">
        <f>IF(B51&lt;&gt;"Yes","", "N/A")</f>
        <v>N/A</v>
      </c>
      <c r="D51" s="5" t="s">
        <v>10</v>
      </c>
      <c r="E51" s="5" t="s">
        <v>10</v>
      </c>
      <c r="F51" s="5" t="s">
        <v>11</v>
      </c>
      <c r="G51" s="5" t="s">
        <v>10</v>
      </c>
      <c r="H51" s="5" t="s">
        <v>10</v>
      </c>
      <c r="I51" s="5" t="s">
        <v>26</v>
      </c>
    </row>
    <row r="52" spans="1:9">
      <c r="A52" s="5">
        <f>17*12</f>
        <v>204</v>
      </c>
      <c r="B52" s="5" t="s">
        <v>11</v>
      </c>
      <c r="C52" s="5" t="str">
        <f>IF(B52&lt;&gt;"Yes","", "N/A")</f>
        <v>N/A</v>
      </c>
      <c r="D52" s="5" t="s">
        <v>10</v>
      </c>
      <c r="E52" s="5" t="s">
        <v>11</v>
      </c>
      <c r="F52" s="5" t="s">
        <v>11</v>
      </c>
      <c r="G52" s="5" t="s">
        <v>11</v>
      </c>
      <c r="H52" s="5" t="s">
        <v>11</v>
      </c>
      <c r="I52" s="5" t="s">
        <v>26</v>
      </c>
    </row>
    <row r="53" spans="1:9">
      <c r="A53" s="5">
        <f>3*12</f>
        <v>36</v>
      </c>
      <c r="B53" s="5" t="s">
        <v>11</v>
      </c>
      <c r="C53" s="5" t="str">
        <f>IF(B53&lt;&gt;"Yes","", "N/A")</f>
        <v>N/A</v>
      </c>
      <c r="D53" s="5" t="s">
        <v>10</v>
      </c>
      <c r="E53" s="5" t="s">
        <v>10</v>
      </c>
      <c r="F53" s="5" t="s">
        <v>11</v>
      </c>
      <c r="G53" s="5" t="s">
        <v>11</v>
      </c>
      <c r="H53" s="5" t="s">
        <v>10</v>
      </c>
      <c r="I53" s="5" t="s">
        <v>26</v>
      </c>
    </row>
    <row r="54" spans="1:9">
      <c r="A54" s="5">
        <f>3*12+4</f>
        <v>40</v>
      </c>
      <c r="B54" s="5" t="s">
        <v>11</v>
      </c>
      <c r="C54" s="5" t="str">
        <f>IF(B54&lt;&gt;"Yes","", "N/A")</f>
        <v>N/A</v>
      </c>
      <c r="D54" s="5" t="s">
        <v>10</v>
      </c>
      <c r="E54" s="5" t="s">
        <v>10</v>
      </c>
      <c r="F54" s="5" t="s">
        <v>11</v>
      </c>
      <c r="G54" s="5" t="s">
        <v>11</v>
      </c>
      <c r="H54" s="5" t="s">
        <v>11</v>
      </c>
      <c r="I54" s="5" t="s">
        <v>26</v>
      </c>
    </row>
    <row r="55" spans="1:9">
      <c r="A55" s="5">
        <v>8</v>
      </c>
      <c r="B55" s="5" t="s">
        <v>10</v>
      </c>
      <c r="C55" s="5" t="s">
        <v>10</v>
      </c>
      <c r="D55" s="5" t="s">
        <v>11</v>
      </c>
      <c r="E55" s="5" t="s">
        <v>10</v>
      </c>
      <c r="F55" s="5" t="s">
        <v>11</v>
      </c>
      <c r="G55" s="5" t="s">
        <v>11</v>
      </c>
      <c r="H55" s="5" t="s">
        <v>10</v>
      </c>
      <c r="I55" s="5" t="s">
        <v>26</v>
      </c>
    </row>
    <row r="56" spans="1:9">
      <c r="A56" s="5">
        <f>8*12+2</f>
        <v>98</v>
      </c>
      <c r="B56" s="5" t="s">
        <v>11</v>
      </c>
      <c r="C56" s="5" t="s">
        <v>16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  <c r="I56" s="2" t="s">
        <v>22</v>
      </c>
    </row>
    <row r="57" spans="1:9">
      <c r="A57" s="5">
        <f>7*12</f>
        <v>84</v>
      </c>
      <c r="B57" s="5" t="s">
        <v>11</v>
      </c>
      <c r="C57" s="5" t="str">
        <f>IF(B57&lt;&gt;"Yes","", "N/A")</f>
        <v>N/A</v>
      </c>
      <c r="D57" s="5" t="s">
        <v>10</v>
      </c>
      <c r="E57" s="5" t="s">
        <v>11</v>
      </c>
      <c r="F57" s="5" t="s">
        <v>11</v>
      </c>
      <c r="G57" s="5" t="s">
        <v>11</v>
      </c>
      <c r="H57" s="5" t="s">
        <v>11</v>
      </c>
      <c r="I57" s="2" t="s">
        <v>22</v>
      </c>
    </row>
    <row r="58" spans="1:9">
      <c r="A58" s="5">
        <f>1*12+5</f>
        <v>17</v>
      </c>
      <c r="B58" s="5" t="s">
        <v>11</v>
      </c>
      <c r="C58" s="5" t="str">
        <f>IF(B58&lt;&gt;"Yes","", "N/A")</f>
        <v>N/A</v>
      </c>
      <c r="D58" s="5" t="s">
        <v>10</v>
      </c>
      <c r="E58" s="5" t="s">
        <v>11</v>
      </c>
      <c r="F58" s="5" t="s">
        <v>10</v>
      </c>
      <c r="G58" s="5" t="s">
        <v>16</v>
      </c>
      <c r="H58" s="5" t="s">
        <v>10</v>
      </c>
      <c r="I58" s="2" t="s">
        <v>22</v>
      </c>
    </row>
    <row r="59" spans="1:9">
      <c r="A59" s="5">
        <f>9*12+6</f>
        <v>114</v>
      </c>
      <c r="B59" s="5" t="s">
        <v>11</v>
      </c>
      <c r="C59" s="5" t="str">
        <f>IF(B59&lt;&gt;"Yes","", "N/A")</f>
        <v>N/A</v>
      </c>
      <c r="D59" s="5" t="s">
        <v>10</v>
      </c>
      <c r="E59" s="5" t="s">
        <v>11</v>
      </c>
      <c r="F59" s="5" t="s">
        <v>10</v>
      </c>
      <c r="G59" s="5" t="s">
        <v>16</v>
      </c>
      <c r="H59" s="5" t="s">
        <v>10</v>
      </c>
      <c r="I59" s="5" t="s">
        <v>26</v>
      </c>
    </row>
    <row r="60" spans="1:9">
      <c r="A60" s="5">
        <f>4*12+9</f>
        <v>57</v>
      </c>
      <c r="B60" s="5" t="s">
        <v>11</v>
      </c>
      <c r="C60" s="5" t="str">
        <f>IF(B60&lt;&gt;"Yes","", "N/A")</f>
        <v>N/A</v>
      </c>
      <c r="D60" s="5" t="s">
        <v>11</v>
      </c>
      <c r="E60" s="5" t="s">
        <v>10</v>
      </c>
      <c r="F60" s="5" t="s">
        <v>11</v>
      </c>
      <c r="G60" s="5" t="s">
        <v>11</v>
      </c>
      <c r="H60" s="5" t="s">
        <v>10</v>
      </c>
      <c r="I60" s="2" t="s">
        <v>22</v>
      </c>
    </row>
    <row r="61" spans="1:9">
      <c r="A61" s="5">
        <f>20*12</f>
        <v>240</v>
      </c>
      <c r="B61" s="5" t="s">
        <v>11</v>
      </c>
      <c r="C61" s="5" t="str">
        <f>IF(B61&lt;&gt;"Yes","", "N/A")</f>
        <v>N/A</v>
      </c>
      <c r="D61" s="5" t="s">
        <v>10</v>
      </c>
      <c r="E61" s="5" t="s">
        <v>11</v>
      </c>
      <c r="F61" s="5" t="s">
        <v>11</v>
      </c>
      <c r="G61" s="5" t="s">
        <v>16</v>
      </c>
      <c r="H61" s="5" t="s">
        <v>10</v>
      </c>
      <c r="I61" s="5" t="s">
        <v>26</v>
      </c>
    </row>
    <row r="62" spans="1:9">
      <c r="A62" s="5">
        <v>4</v>
      </c>
      <c r="B62" s="5" t="s">
        <v>10</v>
      </c>
      <c r="C62" s="5" t="s">
        <v>10</v>
      </c>
      <c r="D62" s="5" t="s">
        <v>11</v>
      </c>
      <c r="E62" s="5" t="s">
        <v>11</v>
      </c>
      <c r="F62" s="5" t="s">
        <v>10</v>
      </c>
      <c r="G62" s="5" t="s">
        <v>16</v>
      </c>
      <c r="H62" s="5" t="s">
        <v>11</v>
      </c>
      <c r="I62" s="5" t="s">
        <v>26</v>
      </c>
    </row>
    <row r="63" spans="1:9">
      <c r="A63" s="5">
        <f>2*12+7</f>
        <v>31</v>
      </c>
      <c r="B63" s="5" t="s">
        <v>11</v>
      </c>
      <c r="C63" s="5" t="str">
        <f>IF(B63&lt;&gt;"Yes","", "N/A")</f>
        <v>N/A</v>
      </c>
      <c r="D63" s="5" t="s">
        <v>10</v>
      </c>
      <c r="E63" s="5" t="s">
        <v>11</v>
      </c>
      <c r="F63" s="5" t="s">
        <v>11</v>
      </c>
      <c r="G63" s="5" t="s">
        <v>11</v>
      </c>
      <c r="H63" s="5" t="s">
        <v>10</v>
      </c>
      <c r="I63" s="5" t="s">
        <v>26</v>
      </c>
    </row>
    <row r="64" spans="1:9">
      <c r="A64" s="5">
        <f>7*12</f>
        <v>84</v>
      </c>
      <c r="B64" s="5" t="s">
        <v>11</v>
      </c>
      <c r="C64" s="5" t="str">
        <f>IF(B64&lt;&gt;"Yes","", "N/A")</f>
        <v>N/A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5" t="s">
        <v>26</v>
      </c>
    </row>
    <row r="65" spans="1:9">
      <c r="A65" s="5">
        <f>9*12+2</f>
        <v>110</v>
      </c>
      <c r="B65" s="5" t="s">
        <v>11</v>
      </c>
      <c r="C65" s="5" t="str">
        <f>IF(B65&lt;&gt;"Yes","", "N/A")</f>
        <v>N/A</v>
      </c>
      <c r="D65" s="5" t="s">
        <v>10</v>
      </c>
      <c r="E65" s="5" t="s">
        <v>11</v>
      </c>
      <c r="F65" s="5" t="s">
        <v>10</v>
      </c>
      <c r="G65" s="5" t="s">
        <v>16</v>
      </c>
      <c r="H65" s="5" t="s">
        <v>10</v>
      </c>
      <c r="I65" s="5" t="s">
        <v>26</v>
      </c>
    </row>
    <row r="66" spans="1:9">
      <c r="A66" s="5">
        <f>12*12+2</f>
        <v>146</v>
      </c>
      <c r="B66" s="5" t="s">
        <v>11</v>
      </c>
      <c r="C66" s="5" t="str">
        <f>IF(B66&lt;&gt;"Yes","", "N/A")</f>
        <v>N/A</v>
      </c>
      <c r="D66" s="5" t="s">
        <v>11</v>
      </c>
      <c r="E66" s="5" t="s">
        <v>11</v>
      </c>
      <c r="F66" s="5" t="s">
        <v>10</v>
      </c>
      <c r="G66" s="5" t="s">
        <v>16</v>
      </c>
      <c r="H66" s="5" t="s">
        <v>10</v>
      </c>
      <c r="I66" s="5" t="s">
        <v>26</v>
      </c>
    </row>
    <row r="67" spans="1:9">
      <c r="A67" s="5">
        <v>120</v>
      </c>
      <c r="B67" s="5" t="s">
        <v>11</v>
      </c>
      <c r="C67" s="5" t="str">
        <f>IF(B67&lt;&gt;"Yes","", "N/A")</f>
        <v>N/A</v>
      </c>
      <c r="D67" s="5" t="s">
        <v>10</v>
      </c>
      <c r="E67" s="5" t="s">
        <v>11</v>
      </c>
      <c r="F67" s="5" t="s">
        <v>11</v>
      </c>
      <c r="G67" s="5" t="s">
        <v>11</v>
      </c>
      <c r="H67" s="5" t="s">
        <v>10</v>
      </c>
      <c r="I67" s="5" t="s">
        <v>26</v>
      </c>
    </row>
    <row r="68" spans="1:9">
      <c r="A68" s="5">
        <f>5*12</f>
        <v>60</v>
      </c>
      <c r="B68" s="5" t="s">
        <v>11</v>
      </c>
      <c r="C68" s="5" t="str">
        <f>IF(B68&lt;&gt;"Yes","", "N/A")</f>
        <v>N/A</v>
      </c>
      <c r="D68" s="5" t="s">
        <v>10</v>
      </c>
      <c r="E68" s="5" t="s">
        <v>11</v>
      </c>
      <c r="F68" s="5" t="s">
        <v>11</v>
      </c>
      <c r="G68" s="5" t="s">
        <v>11</v>
      </c>
      <c r="H68" s="5" t="s">
        <v>11</v>
      </c>
      <c r="I68" s="5" t="s">
        <v>26</v>
      </c>
    </row>
    <row r="69" spans="1:9">
      <c r="A69" s="5">
        <v>24</v>
      </c>
      <c r="B69" s="5" t="s">
        <v>11</v>
      </c>
      <c r="C69" s="5" t="str">
        <f>IF(B69&lt;&gt;"Yes","", "N/A")</f>
        <v>N/A</v>
      </c>
      <c r="D69" s="5" t="s">
        <v>10</v>
      </c>
      <c r="E69" s="5" t="s">
        <v>10</v>
      </c>
      <c r="F69" s="5" t="s">
        <v>11</v>
      </c>
      <c r="G69" s="5" t="s">
        <v>11</v>
      </c>
      <c r="H69" s="5" t="s">
        <v>10</v>
      </c>
      <c r="I69" s="5" t="s">
        <v>26</v>
      </c>
    </row>
    <row r="70" spans="1:9">
      <c r="A70" s="5">
        <v>48</v>
      </c>
      <c r="B70" s="5" t="s">
        <v>11</v>
      </c>
      <c r="C70" s="5" t="str">
        <f>IF(B70&lt;&gt;"Yes","", "N/A")</f>
        <v>N/A</v>
      </c>
      <c r="D70" s="5" t="s">
        <v>10</v>
      </c>
      <c r="E70" s="5" t="s">
        <v>11</v>
      </c>
      <c r="F70" s="5" t="s">
        <v>11</v>
      </c>
      <c r="G70" s="5" t="s">
        <v>11</v>
      </c>
      <c r="H70" s="5" t="s">
        <v>11</v>
      </c>
      <c r="I70" s="5" t="s">
        <v>26</v>
      </c>
    </row>
    <row r="71" spans="1:9">
      <c r="A71" s="5">
        <f>3*12+6</f>
        <v>42</v>
      </c>
      <c r="B71" s="5" t="s">
        <v>9</v>
      </c>
      <c r="C71" s="5" t="s">
        <v>10</v>
      </c>
      <c r="D71" s="5" t="s">
        <v>10</v>
      </c>
      <c r="E71" s="5" t="s">
        <v>10</v>
      </c>
      <c r="F71" s="5" t="s">
        <v>10</v>
      </c>
      <c r="G71" s="5" t="s">
        <v>16</v>
      </c>
      <c r="H71" s="5" t="s">
        <v>11</v>
      </c>
      <c r="I71" s="2" t="s">
        <v>22</v>
      </c>
    </row>
    <row r="72" spans="1:9">
      <c r="A72" s="5">
        <f>12*12+10</f>
        <v>154</v>
      </c>
      <c r="B72" s="5" t="s">
        <v>11</v>
      </c>
      <c r="C72" s="5" t="str">
        <f>IF(B72&lt;&gt;"Yes","", "N/A")</f>
        <v>N/A</v>
      </c>
      <c r="D72" s="5" t="s">
        <v>10</v>
      </c>
      <c r="E72" s="5" t="s">
        <v>10</v>
      </c>
      <c r="F72" s="5" t="s">
        <v>10</v>
      </c>
      <c r="G72" s="5" t="s">
        <v>16</v>
      </c>
      <c r="H72" s="5" t="s">
        <v>10</v>
      </c>
      <c r="I72" s="2" t="s">
        <v>22</v>
      </c>
    </row>
    <row r="73" spans="1:9">
      <c r="A73" s="5">
        <f>4*12+4</f>
        <v>52</v>
      </c>
      <c r="B73" s="5" t="s">
        <v>11</v>
      </c>
      <c r="C73" s="5" t="str">
        <f>IF(B73&lt;&gt;"Yes","", "N/A")</f>
        <v>N/A</v>
      </c>
      <c r="D73" s="5" t="s">
        <v>11</v>
      </c>
      <c r="E73" s="5" t="s">
        <v>10</v>
      </c>
      <c r="F73" s="5" t="s">
        <v>11</v>
      </c>
      <c r="G73" s="5" t="s">
        <v>11</v>
      </c>
      <c r="H73" s="5" t="s">
        <v>11</v>
      </c>
      <c r="I73" s="2" t="s">
        <v>22</v>
      </c>
    </row>
    <row r="74" spans="1:9">
      <c r="A74" s="5">
        <f>25*12</f>
        <v>300</v>
      </c>
      <c r="B74" s="5" t="s">
        <v>11</v>
      </c>
      <c r="C74" s="5" t="str">
        <f>IF(B74&lt;&gt;"Yes","", "N/A")</f>
        <v>N/A</v>
      </c>
      <c r="D74" s="5" t="s">
        <v>11</v>
      </c>
      <c r="E74" s="5" t="s">
        <v>11</v>
      </c>
      <c r="F74" s="5" t="s">
        <v>11</v>
      </c>
      <c r="G74" s="5" t="s">
        <v>10</v>
      </c>
      <c r="H74" s="5" t="s">
        <v>11</v>
      </c>
      <c r="I74" s="2" t="s">
        <v>22</v>
      </c>
    </row>
    <row r="75" spans="1:9">
      <c r="A75" s="5">
        <f>14*12</f>
        <v>168</v>
      </c>
      <c r="B75" s="5" t="s">
        <v>9</v>
      </c>
      <c r="C75" s="5" t="s">
        <v>10</v>
      </c>
      <c r="D75" s="5" t="s">
        <v>10</v>
      </c>
      <c r="E75" s="5" t="s">
        <v>10</v>
      </c>
      <c r="F75" s="5" t="s">
        <v>11</v>
      </c>
      <c r="G75" s="5" t="s">
        <v>11</v>
      </c>
      <c r="H75" s="5" t="s">
        <v>10</v>
      </c>
      <c r="I75" s="2" t="s">
        <v>22</v>
      </c>
    </row>
    <row r="76" spans="1:9">
      <c r="A76" s="5">
        <f>22*12</f>
        <v>264</v>
      </c>
      <c r="B76" s="5" t="s">
        <v>11</v>
      </c>
      <c r="C76" s="5" t="str">
        <f>IF(B76&lt;&gt;"Yes","", "N/A")</f>
        <v>N/A</v>
      </c>
      <c r="D76" s="5" t="s">
        <v>10</v>
      </c>
      <c r="E76" s="5" t="s">
        <v>11</v>
      </c>
      <c r="F76" s="5" t="s">
        <v>11</v>
      </c>
      <c r="G76" s="5" t="s">
        <v>11</v>
      </c>
      <c r="H76" s="5" t="s">
        <v>11</v>
      </c>
      <c r="I76" s="2" t="s">
        <v>22</v>
      </c>
    </row>
    <row r="77" spans="1:9">
      <c r="A77" s="5">
        <f>10*12+1</f>
        <v>121</v>
      </c>
      <c r="B77" s="5" t="s">
        <v>11</v>
      </c>
      <c r="C77" s="5" t="str">
        <f>IF(B77&lt;&gt;"Yes","", "N/A")</f>
        <v>N/A</v>
      </c>
      <c r="D77" s="5" t="s">
        <v>10</v>
      </c>
      <c r="E77" s="5" t="s">
        <v>11</v>
      </c>
      <c r="F77" s="5" t="s">
        <v>11</v>
      </c>
      <c r="G77" s="5" t="s">
        <v>10</v>
      </c>
      <c r="H77" s="5" t="s">
        <v>11</v>
      </c>
      <c r="I77" s="2" t="s">
        <v>22</v>
      </c>
    </row>
    <row r="78" spans="1:9">
      <c r="A78" s="5">
        <f>15*12+1</f>
        <v>181</v>
      </c>
      <c r="B78" s="5" t="s">
        <v>11</v>
      </c>
      <c r="C78" s="5" t="str">
        <f>IF(B78&lt;&gt;"Yes","", "N/A")</f>
        <v>N/A</v>
      </c>
      <c r="D78" s="5" t="s">
        <v>10</v>
      </c>
      <c r="E78" s="5" t="s">
        <v>11</v>
      </c>
      <c r="F78" s="5" t="s">
        <v>10</v>
      </c>
      <c r="G78" s="5" t="s">
        <v>11</v>
      </c>
      <c r="H78" s="5" t="s">
        <v>10</v>
      </c>
      <c r="I78" s="2" t="s">
        <v>22</v>
      </c>
    </row>
    <row r="79" spans="1:9">
      <c r="A79" s="5">
        <f>1*12+7</f>
        <v>19</v>
      </c>
      <c r="B79" s="5" t="s">
        <v>11</v>
      </c>
      <c r="C79" s="5" t="str">
        <f>IF(B79&lt;&gt;"Yes","", "N/A")</f>
        <v>N/A</v>
      </c>
      <c r="D79" s="5" t="s">
        <v>11</v>
      </c>
      <c r="E79" s="5" t="s">
        <v>11</v>
      </c>
      <c r="F79" s="5" t="s">
        <v>11</v>
      </c>
      <c r="G79" s="5" t="s">
        <v>11</v>
      </c>
      <c r="H79" s="5" t="s">
        <v>10</v>
      </c>
      <c r="I79" s="5" t="s">
        <v>26</v>
      </c>
    </row>
    <row r="80" spans="1:9">
      <c r="A80" s="5">
        <f>6*12+6</f>
        <v>78</v>
      </c>
      <c r="B80" s="5" t="s">
        <v>11</v>
      </c>
      <c r="C80" s="5" t="str">
        <f>IF(B80&lt;&gt;"Yes","", "N/A")</f>
        <v>N/A</v>
      </c>
      <c r="D80" s="5" t="s">
        <v>10</v>
      </c>
      <c r="E80" s="5" t="s">
        <v>11</v>
      </c>
      <c r="F80" s="5" t="s">
        <v>10</v>
      </c>
      <c r="G80" s="5" t="s">
        <v>16</v>
      </c>
      <c r="H80" s="5" t="s">
        <v>10</v>
      </c>
      <c r="I80" s="2" t="s">
        <v>22</v>
      </c>
    </row>
    <row r="81" spans="1:10">
      <c r="A81" s="5">
        <f>10*12+1</f>
        <v>121</v>
      </c>
      <c r="B81" s="5" t="s">
        <v>11</v>
      </c>
      <c r="C81" s="5" t="str">
        <f>IF(B81&lt;&gt;"Yes","", "N/A")</f>
        <v>N/A</v>
      </c>
      <c r="D81" s="5" t="s">
        <v>11</v>
      </c>
      <c r="E81" s="5" t="s">
        <v>11</v>
      </c>
      <c r="F81" s="5" t="s">
        <v>11</v>
      </c>
      <c r="G81" s="5" t="s">
        <v>10</v>
      </c>
      <c r="H81" s="5" t="s">
        <v>11</v>
      </c>
      <c r="I81" s="2" t="s">
        <v>22</v>
      </c>
    </row>
    <row r="82" spans="1:10">
      <c r="J82" s="5"/>
    </row>
    <row r="83" spans="1:10">
      <c r="J83" s="5"/>
    </row>
    <row r="84" spans="1:10">
      <c r="J84" s="5"/>
    </row>
    <row r="85" spans="1:10">
      <c r="J85" s="5"/>
    </row>
    <row r="86" spans="1:10">
      <c r="J86" s="5"/>
    </row>
    <row r="87" spans="1:10">
      <c r="J87" s="5"/>
    </row>
    <row r="88" spans="1:10">
      <c r="J88" s="5"/>
    </row>
    <row r="89" spans="1:10">
      <c r="J89" s="5"/>
    </row>
  </sheetData>
  <mergeCells count="7">
    <mergeCell ref="K33:M33"/>
    <mergeCell ref="K8:M8"/>
    <mergeCell ref="K13:M13"/>
    <mergeCell ref="K17:M17"/>
    <mergeCell ref="K21:M21"/>
    <mergeCell ref="K25:M25"/>
    <mergeCell ref="K29:M29"/>
  </mergeCells>
  <conditionalFormatting sqref="L33 L29 L21 L17 L13 L9">
    <cfRule type="cellIs" dxfId="0" priority="4" operator="equal">
      <formula>"Yes"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Boucher</dc:creator>
  <cp:lastModifiedBy>Ryan Boucher</cp:lastModifiedBy>
  <dcterms:created xsi:type="dcterms:W3CDTF">2010-05-10T14:13:51Z</dcterms:created>
  <dcterms:modified xsi:type="dcterms:W3CDTF">2010-05-10T14:27:40Z</dcterms:modified>
</cp:coreProperties>
</file>