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ULIAH DITA\SEMESTER 8\MANUAL 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4" i="1" l="1"/>
  <c r="I130" i="1"/>
  <c r="I129" i="1"/>
  <c r="I128" i="1"/>
  <c r="I125" i="1"/>
  <c r="I124" i="1"/>
  <c r="I122" i="1"/>
  <c r="I121" i="1"/>
  <c r="I120" i="1"/>
  <c r="I117" i="1"/>
  <c r="I116" i="1"/>
  <c r="I104" i="1"/>
  <c r="I103" i="1"/>
  <c r="I102" i="1"/>
  <c r="I99" i="1"/>
  <c r="I98" i="1"/>
  <c r="I96" i="1"/>
  <c r="I95" i="1"/>
  <c r="I94" i="1"/>
  <c r="I92" i="1"/>
  <c r="I91" i="1"/>
  <c r="I90" i="1"/>
  <c r="C28" i="1" l="1"/>
  <c r="C141" i="1" l="1"/>
  <c r="I126" i="1"/>
  <c r="I118" i="1"/>
  <c r="I100" i="1"/>
  <c r="G31" i="1" l="1"/>
  <c r="G38" i="1" s="1"/>
  <c r="G30" i="1"/>
  <c r="G37" i="1" s="1"/>
  <c r="G29" i="1"/>
  <c r="G36" i="1" s="1"/>
  <c r="G28" i="1"/>
  <c r="G35" i="1" s="1"/>
  <c r="F31" i="1"/>
  <c r="F38" i="1" s="1"/>
  <c r="F30" i="1"/>
  <c r="F37" i="1" s="1"/>
  <c r="F29" i="1"/>
  <c r="F36" i="1" s="1"/>
  <c r="F28" i="1"/>
  <c r="F35" i="1" s="1"/>
  <c r="E31" i="1"/>
  <c r="E38" i="1" s="1"/>
  <c r="E30" i="1"/>
  <c r="E37" i="1" s="1"/>
  <c r="E28" i="1"/>
  <c r="E35" i="1" s="1"/>
  <c r="E29" i="1"/>
  <c r="E36" i="1" s="1"/>
  <c r="D31" i="1"/>
  <c r="D38" i="1" s="1"/>
  <c r="D30" i="1"/>
  <c r="D37" i="1" s="1"/>
  <c r="D29" i="1"/>
  <c r="D36" i="1" s="1"/>
  <c r="D28" i="1"/>
  <c r="D35" i="1" s="1"/>
  <c r="C31" i="1"/>
  <c r="C38" i="1" s="1"/>
  <c r="C30" i="1"/>
  <c r="C37" i="1" s="1"/>
  <c r="C29" i="1"/>
  <c r="C36" i="1" s="1"/>
  <c r="C35" i="1"/>
</calcChain>
</file>

<file path=xl/sharedStrings.xml><?xml version="1.0" encoding="utf-8"?>
<sst xmlns="http://schemas.openxmlformats.org/spreadsheetml/2006/main" count="196" uniqueCount="73">
  <si>
    <t>PEMILIHAN SUPPLIER MINYAK JELANTAH BAHANBAKU BIOSOLAR</t>
  </si>
  <si>
    <t>ALTERNATIF</t>
  </si>
  <si>
    <t>KRITERIA</t>
  </si>
  <si>
    <t>Rakyat Jelantah</t>
  </si>
  <si>
    <t>Jelantah Kelud</t>
  </si>
  <si>
    <t>Limbah Jelantah</t>
  </si>
  <si>
    <t>Kuli Jelantah</t>
  </si>
  <si>
    <t>BOBOT/W</t>
  </si>
  <si>
    <t>Langkah 1 : (Normalisasi)</t>
  </si>
  <si>
    <t>R Matriks</t>
  </si>
  <si>
    <t>Langkah 2 : (Pembobotan Pada Matriks Yang diNormalisasi)</t>
  </si>
  <si>
    <t xml:space="preserve"> </t>
  </si>
  <si>
    <t>Rakyat Jelantah - Jelantah Kelud      : 1,4,5</t>
  </si>
  <si>
    <t>Jelantah Kelud - Rakyat Jelantah      : 2,3</t>
  </si>
  <si>
    <t>Limbah Jelantah -  Jelantah Kelud    : 1,3,5</t>
  </si>
  <si>
    <t>Limbah Jelantah - Kuli Jelantah         : 1,3,5</t>
  </si>
  <si>
    <t>Kuli Jelantah - Limbah Jelantah         : 2,4</t>
  </si>
  <si>
    <t>Jelantah Kelud - Limbah Jelantah      : 2,4</t>
  </si>
  <si>
    <t>Maka Concordance :</t>
  </si>
  <si>
    <t>Langkah 3 : (Concordance)</t>
  </si>
  <si>
    <t>Langkah 4 : (Discordance)</t>
  </si>
  <si>
    <t>Maka Discordance :</t>
  </si>
  <si>
    <t>Rakyat Jelantah - Jelantah Kelud      : 2,3</t>
  </si>
  <si>
    <t>Jelantah Kelud - Rakyat Jelantah      : 1,4,5</t>
  </si>
  <si>
    <t>Jelantah Kelud - Limbah Jelantah      : 1,3,5</t>
  </si>
  <si>
    <t>Limbah Jelantah -  Jelantah Kelud    : 2,4</t>
  </si>
  <si>
    <t>Limbah Jelantah - Kuli Jelantah         : 2,4</t>
  </si>
  <si>
    <t>Kuli Jelantah - Limbah Jelantah         : 1,3,5</t>
  </si>
  <si>
    <t>Langkah 5 : ( Matriks Concordance)</t>
  </si>
  <si>
    <t xml:space="preserve">Bobot = </t>
  </si>
  <si>
    <t>Hasil</t>
  </si>
  <si>
    <t>Sehingga  dapat ditulis didalam ordo matriks sebagai berikut :</t>
  </si>
  <si>
    <t>Kuli jelantah</t>
  </si>
  <si>
    <t>-</t>
  </si>
  <si>
    <t>Langkah 6 : ( Matriks Discordance)</t>
  </si>
  <si>
    <t xml:space="preserve">V Pembobotan = </t>
  </si>
  <si>
    <t>Concordance</t>
  </si>
  <si>
    <t>Discordance</t>
  </si>
  <si>
    <t>Langkah 7 : Matriks Dominan Concordance</t>
  </si>
  <si>
    <t xml:space="preserve">Nilai Threshold = </t>
  </si>
  <si>
    <t>Maka dapat disimpulkan f sebagai berikut :</t>
  </si>
  <si>
    <t>Langkah 8 : Matriks Dominan Discordance</t>
  </si>
  <si>
    <t>Maka dapat disimpulkan g sebagai berikut :</t>
  </si>
  <si>
    <t>Langkah 9 : Agregat Matriks Dominasi</t>
  </si>
  <si>
    <t>perkalian dari hasil matriks dominan concordance dan matriks discordance</t>
  </si>
  <si>
    <r>
      <t xml:space="preserve">                      </t>
    </r>
    <r>
      <rPr>
        <b/>
        <sz val="12"/>
        <color theme="1"/>
        <rFont val="Times New Roman"/>
        <family val="1"/>
      </rPr>
      <t xml:space="preserve"> e =</t>
    </r>
  </si>
  <si>
    <t>C1</t>
  </si>
  <si>
    <t>C2</t>
  </si>
  <si>
    <t>C3</t>
  </si>
  <si>
    <t>C4</t>
  </si>
  <si>
    <t>C5</t>
  </si>
  <si>
    <t>Rakyat Jelantah - Limbah Jelantah    : 1, 2,4,5</t>
  </si>
  <si>
    <t>Rakyat Jelantah - Kuli Jelantah          : 1,4,5</t>
  </si>
  <si>
    <t>Jelantah Kelud - Kuli Jelantah            : 1,2,3,5</t>
  </si>
  <si>
    <t>Limbah Jelantah - Rakyat Jelantah   : 2,3,5</t>
  </si>
  <si>
    <t>Kuli Jelantah - Rakyat Jelantah          : 2,3,4</t>
  </si>
  <si>
    <t>Kuli Jelantah - Jelantah Kelud            : 1,2,3,4</t>
  </si>
  <si>
    <t>Rakyat Jelantah - Limbah Jelantah    : 3</t>
  </si>
  <si>
    <t>Rakyat Jelantah - Kuli Jelantah          : 2,3</t>
  </si>
  <si>
    <t>Jelantah Kelud - Kuli Jelantah            : 4</t>
  </si>
  <si>
    <t>Limbah Jelantah - Rakyat Jelantah   : 1,4</t>
  </si>
  <si>
    <t>Kuli Jelantah - Rakyat Jelantah          : 1,5</t>
  </si>
  <si>
    <t>Kuli Jelantah - Jelantah Kelud            : 5</t>
  </si>
  <si>
    <r>
      <rPr>
        <b/>
        <sz val="12"/>
        <color theme="1"/>
        <rFont val="Times New Roman"/>
        <family val="1"/>
      </rPr>
      <t>Gambarkan matriks keputusan atau data penilaian beserta bobo</t>
    </r>
    <r>
      <rPr>
        <sz val="12"/>
        <color theme="1"/>
        <rFont val="Times New Roman"/>
        <family val="1"/>
      </rPr>
      <t>t</t>
    </r>
  </si>
  <si>
    <t>HASIL AKHIR PERANGKINGAN</t>
  </si>
  <si>
    <t>TOTAL</t>
  </si>
  <si>
    <t>NAMA ALTERNATIF</t>
  </si>
  <si>
    <t>NILAI</t>
  </si>
  <si>
    <t>RANK</t>
  </si>
  <si>
    <t xml:space="preserve">                         </t>
  </si>
  <si>
    <t xml:space="preserve">                           </t>
  </si>
  <si>
    <t xml:space="preserve">                              </t>
  </si>
  <si>
    <t xml:space="preserve">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</si>
</sst>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/>
    <xf numFmtId="0" fontId="2" fillId="0" borderId="1" xfId="0" applyFont="1" applyBorder="1" applyAlignment="1">
      <alignment horizontal="left"/>
    </xf>
    <xf numFmtId="0" fontId="1" fillId="3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/>
    <xf numFmtId="0" fontId="2" fillId="0" borderId="0" xfId="0" applyFont="1" applyAlignment="1">
      <alignment horizontal="left"/>
    </xf>
    <xf numFmtId="0" fontId="2" fillId="0" borderId="1" xfId="0" applyFont="1" applyBorder="1"/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0" fillId="0" borderId="1" xfId="0" applyBorder="1"/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/>
    <xf numFmtId="0" fontId="1" fillId="4" borderId="0" xfId="0" applyFont="1" applyFill="1" applyAlignment="1">
      <alignment horizontal="center" vertical="center"/>
    </xf>
    <xf numFmtId="0" fontId="2" fillId="5" borderId="6" xfId="0" applyFont="1" applyFill="1" applyBorder="1"/>
    <xf numFmtId="0" fontId="2" fillId="5" borderId="6" xfId="0" applyFont="1" applyFill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2</xdr:row>
      <xdr:rowOff>9525</xdr:rowOff>
    </xdr:from>
    <xdr:to>
      <xdr:col>19</xdr:col>
      <xdr:colOff>19050</xdr:colOff>
      <xdr:row>12</xdr:row>
      <xdr:rowOff>66675</xdr:rowOff>
    </xdr:to>
    <xdr:sp macro="" textlink="">
      <xdr:nvSpPr>
        <xdr:cNvPr id="2" name="Rectangle 1"/>
        <xdr:cNvSpPr/>
      </xdr:nvSpPr>
      <xdr:spPr>
        <a:xfrm>
          <a:off x="85725" y="400050"/>
          <a:ext cx="11515725" cy="1962150"/>
        </a:xfrm>
        <a:prstGeom prst="rect">
          <a:avLst/>
        </a:prstGeom>
        <a:ln>
          <a:solidFill>
            <a:schemeClr val="accent2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D" sz="1200" b="1">
              <a:latin typeface="Times New Roman" panose="02020603050405020304" pitchFamily="18" charset="0"/>
              <a:cs typeface="Times New Roman" panose="02020603050405020304" pitchFamily="18" charset="0"/>
            </a:rPr>
            <a:t>Pada CV.Fred Jelantah</a:t>
          </a:r>
          <a:r>
            <a:rPr lang="en-ID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ditetapkan 5 kriteria sebagai tolak ukur dalam proses pemilihan supplier yaitu sebagai berikut :</a:t>
          </a:r>
        </a:p>
        <a:p>
          <a:pPr algn="l"/>
          <a:endParaRPr lang="en-ID" sz="1200" b="1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a) </a:t>
          </a:r>
          <a:r>
            <a:rPr lang="en-ID" sz="1200" b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jumlah pasok (3), dinotasikan sebagai C1		Nilai Sub Kriteria ( untuk Rating Kecocokan) :		Nilai Bobot Preferensi</a:t>
          </a:r>
          <a:r>
            <a:rPr lang="en-ID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endParaRPr lang="en-ID" sz="1200" b="1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1200" b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b) kualitas kelayakan minyak (4), dinotasikan sebagai C2	1.</a:t>
          </a:r>
          <a:r>
            <a:rPr lang="en-ID" sz="1200" b="1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ID" sz="1200" b="1" baseline="0">
              <a:solidFill>
                <a:srgbClr val="C0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Sangat kurang				</a:t>
          </a:r>
          <a:r>
            <a:rPr lang="en-ID" sz="1200" b="1" baseline="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1. </a:t>
          </a:r>
          <a:r>
            <a:rPr lang="en-ID" sz="1200" b="1" baseline="0">
              <a:solidFill>
                <a:srgbClr val="C0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Sangat Rendah</a:t>
          </a:r>
          <a:endParaRPr lang="en-ID" sz="1200" b="1">
            <a:solidFill>
              <a:srgbClr val="C00000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1200" b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c) jangka waktu tepat pasok (3),</a:t>
          </a:r>
          <a:r>
            <a:rPr lang="en-ID" sz="1200" b="1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ID" sz="1200" b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dinotasikan sebagai C3		2. </a:t>
          </a:r>
          <a:r>
            <a:rPr lang="en-ID" sz="1200" b="1">
              <a:solidFill>
                <a:srgbClr val="C0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Kurang					</a:t>
          </a:r>
          <a:r>
            <a:rPr lang="en-ID" sz="1200" b="1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2. </a:t>
          </a:r>
          <a:r>
            <a:rPr lang="en-ID" sz="1200" b="1">
              <a:solidFill>
                <a:srgbClr val="C0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Rendah</a:t>
          </a:r>
          <a:endParaRPr lang="en-ID" sz="1200" b="1">
            <a:solidFill>
              <a:srgbClr val="C00000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1200" b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d) nilai permintaan jual(5),</a:t>
          </a:r>
          <a:r>
            <a:rPr lang="en-ID" sz="1200" b="1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ID" sz="1200" b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dinotasikan sebagai C4		3. </a:t>
          </a:r>
          <a:r>
            <a:rPr lang="en-ID" sz="1200" b="1">
              <a:solidFill>
                <a:srgbClr val="00B05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Cukup					</a:t>
          </a:r>
          <a:r>
            <a:rPr lang="en-ID" sz="1200" b="1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3. </a:t>
          </a:r>
          <a:r>
            <a:rPr lang="en-ID" sz="1200" b="1">
              <a:solidFill>
                <a:srgbClr val="00B05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Cukup</a:t>
          </a:r>
          <a:endParaRPr lang="en-ID" sz="1200" b="1">
            <a:solidFill>
              <a:srgbClr val="00B050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1200" b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e)</a:t>
          </a:r>
          <a:r>
            <a:rPr lang="en-ID" sz="1200" b="1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ID" sz="1200" b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lokasi(2),</a:t>
          </a:r>
          <a:r>
            <a:rPr lang="en-ID" sz="1200" b="1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ID" sz="1200" b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dinotasikan sebagai C5			4. </a:t>
          </a:r>
          <a:r>
            <a:rPr lang="en-ID" sz="1200" b="1">
              <a:solidFill>
                <a:srgbClr val="00B05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Baik					</a:t>
          </a:r>
          <a:r>
            <a:rPr lang="en-ID" sz="1200" b="1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4. </a:t>
          </a:r>
          <a:r>
            <a:rPr lang="en-ID" sz="1200" b="1">
              <a:solidFill>
                <a:srgbClr val="00B05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Tinggi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1200" b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					5.</a:t>
          </a:r>
          <a:r>
            <a:rPr lang="en-ID" sz="1200" b="1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ID" sz="1200" b="1" baseline="0">
              <a:solidFill>
                <a:srgbClr val="00B05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Sangat Baik				</a:t>
          </a:r>
          <a:r>
            <a:rPr lang="en-ID" sz="1200" b="1" baseline="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5.</a:t>
          </a:r>
          <a:r>
            <a:rPr lang="en-ID" sz="1200" b="1" baseline="0">
              <a:solidFill>
                <a:srgbClr val="00B05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sangat Tinggi</a:t>
          </a:r>
          <a:endParaRPr lang="en-ID" sz="1200" b="1">
            <a:solidFill>
              <a:srgbClr val="00B050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D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D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ID" sz="1200" b="1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endParaRPr lang="en-ID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409575</xdr:colOff>
      <xdr:row>43</xdr:row>
      <xdr:rowOff>38100</xdr:rowOff>
    </xdr:from>
    <xdr:to>
      <xdr:col>8</xdr:col>
      <xdr:colOff>190500</xdr:colOff>
      <xdr:row>44</xdr:row>
      <xdr:rowOff>180975</xdr:rowOff>
    </xdr:to>
    <xdr:sp macro="" textlink="">
      <xdr:nvSpPr>
        <xdr:cNvPr id="3" name="Right Arrow 2"/>
        <xdr:cNvSpPr/>
      </xdr:nvSpPr>
      <xdr:spPr>
        <a:xfrm>
          <a:off x="5191125" y="8448675"/>
          <a:ext cx="390525" cy="342900"/>
        </a:xfrm>
        <a:prstGeom prst="rightArrow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8</xdr:col>
      <xdr:colOff>0</xdr:colOff>
      <xdr:row>64</xdr:row>
      <xdr:rowOff>0</xdr:rowOff>
    </xdr:from>
    <xdr:to>
      <xdr:col>8</xdr:col>
      <xdr:colOff>390525</xdr:colOff>
      <xdr:row>65</xdr:row>
      <xdr:rowOff>142875</xdr:rowOff>
    </xdr:to>
    <xdr:sp macro="" textlink="">
      <xdr:nvSpPr>
        <xdr:cNvPr id="4" name="Right Arrow 3"/>
        <xdr:cNvSpPr/>
      </xdr:nvSpPr>
      <xdr:spPr>
        <a:xfrm>
          <a:off x="5391150" y="12601575"/>
          <a:ext cx="390525" cy="342900"/>
        </a:xfrm>
        <a:prstGeom prst="rightArrow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</xdr:col>
      <xdr:colOff>266700</xdr:colOff>
      <xdr:row>87</xdr:row>
      <xdr:rowOff>9525</xdr:rowOff>
    </xdr:from>
    <xdr:to>
      <xdr:col>2</xdr:col>
      <xdr:colOff>561975</xdr:colOff>
      <xdr:row>88</xdr:row>
      <xdr:rowOff>133350</xdr:rowOff>
    </xdr:to>
    <xdr:sp macro="" textlink="">
      <xdr:nvSpPr>
        <xdr:cNvPr id="5" name="Down Arrow 4"/>
        <xdr:cNvSpPr/>
      </xdr:nvSpPr>
      <xdr:spPr>
        <a:xfrm>
          <a:off x="2000250" y="17183100"/>
          <a:ext cx="295275" cy="314325"/>
        </a:xfrm>
        <a:prstGeom prst="downArrow">
          <a:avLst/>
        </a:prstGeom>
        <a:solidFill>
          <a:schemeClr val="accent5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7</xdr:col>
      <xdr:colOff>9525</xdr:colOff>
      <xdr:row>94</xdr:row>
      <xdr:rowOff>171450</xdr:rowOff>
    </xdr:from>
    <xdr:to>
      <xdr:col>7</xdr:col>
      <xdr:colOff>381000</xdr:colOff>
      <xdr:row>96</xdr:row>
      <xdr:rowOff>85725</xdr:rowOff>
    </xdr:to>
    <xdr:sp macro="" textlink="">
      <xdr:nvSpPr>
        <xdr:cNvPr id="6" name="Right Arrow 5"/>
        <xdr:cNvSpPr/>
      </xdr:nvSpPr>
      <xdr:spPr>
        <a:xfrm>
          <a:off x="5200650" y="18735675"/>
          <a:ext cx="371475" cy="314325"/>
        </a:xfrm>
        <a:prstGeom prst="rightArrow">
          <a:avLst/>
        </a:prstGeom>
        <a:solidFill>
          <a:schemeClr val="accent5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10</xdr:col>
      <xdr:colOff>0</xdr:colOff>
      <xdr:row>95</xdr:row>
      <xdr:rowOff>0</xdr:rowOff>
    </xdr:from>
    <xdr:to>
      <xdr:col>10</xdr:col>
      <xdr:colOff>371475</xdr:colOff>
      <xdr:row>96</xdr:row>
      <xdr:rowOff>114300</xdr:rowOff>
    </xdr:to>
    <xdr:sp macro="" textlink="">
      <xdr:nvSpPr>
        <xdr:cNvPr id="7" name="Right Arrow 6"/>
        <xdr:cNvSpPr/>
      </xdr:nvSpPr>
      <xdr:spPr>
        <a:xfrm>
          <a:off x="6610350" y="18754725"/>
          <a:ext cx="371475" cy="314325"/>
        </a:xfrm>
        <a:prstGeom prst="rightArrow">
          <a:avLst/>
        </a:prstGeom>
        <a:solidFill>
          <a:schemeClr val="accent5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</xdr:col>
      <xdr:colOff>981075</xdr:colOff>
      <xdr:row>112</xdr:row>
      <xdr:rowOff>28575</xdr:rowOff>
    </xdr:from>
    <xdr:to>
      <xdr:col>3</xdr:col>
      <xdr:colOff>257175</xdr:colOff>
      <xdr:row>114</xdr:row>
      <xdr:rowOff>0</xdr:rowOff>
    </xdr:to>
    <xdr:sp macro="" textlink="">
      <xdr:nvSpPr>
        <xdr:cNvPr id="11" name="Down Arrow 10"/>
        <xdr:cNvSpPr/>
      </xdr:nvSpPr>
      <xdr:spPr>
        <a:xfrm>
          <a:off x="2714625" y="22202775"/>
          <a:ext cx="295275" cy="352425"/>
        </a:xfrm>
        <a:prstGeom prst="downArrow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7</xdr:col>
      <xdr:colOff>9525</xdr:colOff>
      <xdr:row>121</xdr:row>
      <xdr:rowOff>171450</xdr:rowOff>
    </xdr:from>
    <xdr:to>
      <xdr:col>7</xdr:col>
      <xdr:colOff>381000</xdr:colOff>
      <xdr:row>123</xdr:row>
      <xdr:rowOff>85725</xdr:rowOff>
    </xdr:to>
    <xdr:sp macro="" textlink="">
      <xdr:nvSpPr>
        <xdr:cNvPr id="12" name="Right Arrow 11"/>
        <xdr:cNvSpPr/>
      </xdr:nvSpPr>
      <xdr:spPr>
        <a:xfrm>
          <a:off x="5200650" y="18735675"/>
          <a:ext cx="371475" cy="314325"/>
        </a:xfrm>
        <a:prstGeom prst="rightArrow">
          <a:avLst/>
        </a:prstGeom>
        <a:solidFill>
          <a:schemeClr val="accent5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10</xdr:col>
      <xdr:colOff>161925</xdr:colOff>
      <xdr:row>121</xdr:row>
      <xdr:rowOff>161925</xdr:rowOff>
    </xdr:from>
    <xdr:to>
      <xdr:col>10</xdr:col>
      <xdr:colOff>533400</xdr:colOff>
      <xdr:row>123</xdr:row>
      <xdr:rowOff>76200</xdr:rowOff>
    </xdr:to>
    <xdr:sp macro="" textlink="">
      <xdr:nvSpPr>
        <xdr:cNvPr id="13" name="Right Arrow 12"/>
        <xdr:cNvSpPr/>
      </xdr:nvSpPr>
      <xdr:spPr>
        <a:xfrm>
          <a:off x="7181850" y="24126825"/>
          <a:ext cx="371475" cy="314325"/>
        </a:xfrm>
        <a:prstGeom prst="rightArrow">
          <a:avLst/>
        </a:prstGeom>
        <a:solidFill>
          <a:schemeClr val="accent5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3</xdr:col>
      <xdr:colOff>590550</xdr:colOff>
      <xdr:row>133</xdr:row>
      <xdr:rowOff>0</xdr:rowOff>
    </xdr:from>
    <xdr:to>
      <xdr:col>4</xdr:col>
      <xdr:colOff>323850</xdr:colOff>
      <xdr:row>134</xdr:row>
      <xdr:rowOff>47625</xdr:rowOff>
    </xdr:to>
    <xdr:sp macro="" textlink="">
      <xdr:nvSpPr>
        <xdr:cNvPr id="14" name="Right Arrow 13"/>
        <xdr:cNvSpPr/>
      </xdr:nvSpPr>
      <xdr:spPr>
        <a:xfrm>
          <a:off x="3438525" y="26355675"/>
          <a:ext cx="342900" cy="247650"/>
        </a:xfrm>
        <a:prstGeom prst="rightArrow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4</xdr:col>
      <xdr:colOff>0</xdr:colOff>
      <xdr:row>140</xdr:row>
      <xdr:rowOff>0</xdr:rowOff>
    </xdr:from>
    <xdr:to>
      <xdr:col>4</xdr:col>
      <xdr:colOff>342900</xdr:colOff>
      <xdr:row>141</xdr:row>
      <xdr:rowOff>47625</xdr:rowOff>
    </xdr:to>
    <xdr:sp macro="" textlink="">
      <xdr:nvSpPr>
        <xdr:cNvPr id="15" name="Right Arrow 14"/>
        <xdr:cNvSpPr/>
      </xdr:nvSpPr>
      <xdr:spPr>
        <a:xfrm>
          <a:off x="3457575" y="27736800"/>
          <a:ext cx="342900" cy="247650"/>
        </a:xfrm>
        <a:prstGeom prst="rightArrow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</xdr:col>
      <xdr:colOff>0</xdr:colOff>
      <xdr:row>150</xdr:row>
      <xdr:rowOff>0</xdr:rowOff>
    </xdr:from>
    <xdr:to>
      <xdr:col>1</xdr:col>
      <xdr:colOff>342900</xdr:colOff>
      <xdr:row>151</xdr:row>
      <xdr:rowOff>57150</xdr:rowOff>
    </xdr:to>
    <xdr:sp macro="" textlink="">
      <xdr:nvSpPr>
        <xdr:cNvPr id="16" name="Right Arrow 15"/>
        <xdr:cNvSpPr/>
      </xdr:nvSpPr>
      <xdr:spPr>
        <a:xfrm>
          <a:off x="609600" y="29698950"/>
          <a:ext cx="342900" cy="247650"/>
        </a:xfrm>
        <a:prstGeom prst="rightArrow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4</xdr:col>
      <xdr:colOff>500328</xdr:colOff>
      <xdr:row>156</xdr:row>
      <xdr:rowOff>142875</xdr:rowOff>
    </xdr:from>
    <xdr:to>
      <xdr:col>4</xdr:col>
      <xdr:colOff>952499</xdr:colOff>
      <xdr:row>160</xdr:row>
      <xdr:rowOff>110968</xdr:rowOff>
    </xdr:to>
    <xdr:sp macro="" textlink="">
      <xdr:nvSpPr>
        <xdr:cNvPr id="18" name="Right Arrow 17"/>
        <xdr:cNvSpPr/>
      </xdr:nvSpPr>
      <xdr:spPr>
        <a:xfrm rot="5400000">
          <a:off x="4266617" y="31199986"/>
          <a:ext cx="768193" cy="452171"/>
        </a:xfrm>
        <a:prstGeom prst="rightArrow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7"/>
  <sheetViews>
    <sheetView tabSelected="1" topLeftCell="A161" zoomScale="130" zoomScaleNormal="130" workbookViewId="0">
      <selection activeCell="C173" sqref="C173:E177"/>
    </sheetView>
  </sheetViews>
  <sheetFormatPr defaultRowHeight="15" x14ac:dyDescent="0.25"/>
  <cols>
    <col min="2" max="2" width="18.28515625" customWidth="1"/>
    <col min="3" max="3" width="24.85546875" customWidth="1"/>
    <col min="4" max="4" width="16.140625" customWidth="1"/>
    <col min="5" max="5" width="14.5703125" customWidth="1"/>
    <col min="6" max="6" width="17.7109375" customWidth="1"/>
    <col min="7" max="7" width="15.140625" customWidth="1"/>
    <col min="11" max="11" width="18.42578125" customWidth="1"/>
    <col min="12" max="12" width="15.5703125" customWidth="1"/>
  </cols>
  <sheetData>
    <row r="1" spans="1:1" ht="15.75" x14ac:dyDescent="0.25">
      <c r="A1" s="1" t="s">
        <v>0</v>
      </c>
    </row>
    <row r="16" spans="1:1" ht="15.75" x14ac:dyDescent="0.25">
      <c r="A16" s="2" t="s">
        <v>63</v>
      </c>
    </row>
    <row r="17" spans="1:11" ht="15.75" x14ac:dyDescent="0.25">
      <c r="B17" s="20" t="s">
        <v>2</v>
      </c>
      <c r="C17" s="20"/>
      <c r="D17" s="20"/>
      <c r="E17" s="20"/>
      <c r="F17" s="20"/>
      <c r="G17" s="20"/>
    </row>
    <row r="18" spans="1:11" ht="15.75" x14ac:dyDescent="0.25">
      <c r="B18" s="5" t="s">
        <v>1</v>
      </c>
      <c r="C18" s="5" t="s">
        <v>46</v>
      </c>
      <c r="D18" s="5" t="s">
        <v>47</v>
      </c>
      <c r="E18" s="5" t="s">
        <v>48</v>
      </c>
      <c r="F18" s="5" t="s">
        <v>49</v>
      </c>
      <c r="G18" s="5" t="s">
        <v>50</v>
      </c>
      <c r="K18" s="2"/>
    </row>
    <row r="19" spans="1:11" ht="15.75" x14ac:dyDescent="0.25">
      <c r="B19" s="6" t="s">
        <v>3</v>
      </c>
      <c r="C19" s="7">
        <v>5</v>
      </c>
      <c r="D19" s="7">
        <v>3</v>
      </c>
      <c r="E19" s="7">
        <v>3</v>
      </c>
      <c r="F19" s="7">
        <v>4</v>
      </c>
      <c r="G19" s="7">
        <v>5</v>
      </c>
    </row>
    <row r="20" spans="1:11" ht="15.75" x14ac:dyDescent="0.25">
      <c r="B20" s="6" t="s">
        <v>4</v>
      </c>
      <c r="C20" s="7">
        <v>3</v>
      </c>
      <c r="D20" s="7">
        <v>5</v>
      </c>
      <c r="E20" s="7">
        <v>4</v>
      </c>
      <c r="F20" s="7">
        <v>3</v>
      </c>
      <c r="G20" s="7">
        <v>4</v>
      </c>
    </row>
    <row r="21" spans="1:11" ht="15.75" x14ac:dyDescent="0.25">
      <c r="B21" s="6" t="s">
        <v>5</v>
      </c>
      <c r="C21" s="7">
        <v>4</v>
      </c>
      <c r="D21" s="7">
        <v>3</v>
      </c>
      <c r="E21" s="7">
        <v>5</v>
      </c>
      <c r="F21" s="7">
        <v>2</v>
      </c>
      <c r="G21" s="7">
        <v>5</v>
      </c>
    </row>
    <row r="22" spans="1:11" ht="15.75" x14ac:dyDescent="0.25">
      <c r="B22" s="6" t="s">
        <v>6</v>
      </c>
      <c r="C22" s="7">
        <v>3</v>
      </c>
      <c r="D22" s="7">
        <v>5</v>
      </c>
      <c r="E22" s="7">
        <v>4</v>
      </c>
      <c r="F22" s="7">
        <v>4</v>
      </c>
      <c r="G22" s="7">
        <v>3</v>
      </c>
    </row>
    <row r="23" spans="1:11" ht="15.75" x14ac:dyDescent="0.25">
      <c r="B23" s="8" t="s">
        <v>7</v>
      </c>
      <c r="C23" s="8">
        <v>3</v>
      </c>
      <c r="D23" s="8">
        <v>4</v>
      </c>
      <c r="E23" s="8">
        <v>3</v>
      </c>
      <c r="F23" s="8">
        <v>5</v>
      </c>
      <c r="G23" s="8">
        <v>2</v>
      </c>
    </row>
    <row r="25" spans="1:11" ht="15.75" x14ac:dyDescent="0.25">
      <c r="A25" s="11" t="s">
        <v>8</v>
      </c>
      <c r="B25" s="9"/>
      <c r="C25" s="9"/>
      <c r="D25" s="9"/>
      <c r="E25" s="9"/>
      <c r="F25" s="9"/>
      <c r="G25" s="9"/>
    </row>
    <row r="26" spans="1:11" ht="15.75" x14ac:dyDescent="0.25">
      <c r="A26" s="9"/>
      <c r="B26" s="9"/>
      <c r="C26" s="9" t="s">
        <v>9</v>
      </c>
      <c r="D26" s="9"/>
      <c r="E26" s="9"/>
      <c r="F26" s="9"/>
      <c r="G26" s="9"/>
    </row>
    <row r="27" spans="1:11" ht="15.75" x14ac:dyDescent="0.25">
      <c r="A27" s="9"/>
      <c r="B27" s="9"/>
      <c r="C27" s="9"/>
      <c r="D27" s="9"/>
      <c r="E27" s="9"/>
      <c r="F27" s="9"/>
      <c r="G27" s="9"/>
    </row>
    <row r="28" spans="1:11" ht="15.75" x14ac:dyDescent="0.25">
      <c r="A28" s="9"/>
      <c r="B28" s="4" t="s">
        <v>3</v>
      </c>
      <c r="C28" s="4">
        <f>C19/SQRT(C19^2+C20^2+C21^2+C22^2)</f>
        <v>0.6509445549041194</v>
      </c>
      <c r="D28" s="4">
        <f>D19/SQRT(D19^2+D20^2+D21^2+D22^2)</f>
        <v>0.36380343755449945</v>
      </c>
      <c r="E28" s="4">
        <f>E19/SQRT(E19^2+E20^2+E21^2+E22^2)</f>
        <v>0.3692744729379982</v>
      </c>
      <c r="F28" s="4">
        <f>F19/SQRT(F19^2+F20^2+F21^2+F22^2)</f>
        <v>0.59628479399994394</v>
      </c>
      <c r="G28" s="4">
        <f>G19/SQRT(G19^2+G20^2+G21^2+G22^2)</f>
        <v>0.57735026918962573</v>
      </c>
    </row>
    <row r="29" spans="1:11" ht="15.75" x14ac:dyDescent="0.25">
      <c r="A29" s="9"/>
      <c r="B29" s="4" t="s">
        <v>4</v>
      </c>
      <c r="C29" s="4">
        <f>C20/SQRT(C19^2+C20^2+C21^2+C22^2)</f>
        <v>0.39056673294247163</v>
      </c>
      <c r="D29" s="4">
        <f>D20/SQRT(D19^2+D20^2+D21^2+D22^2)</f>
        <v>0.60633906259083248</v>
      </c>
      <c r="E29" s="4">
        <f>E20/SQRT(E19^2+E20^2+E21^2+E22^2)</f>
        <v>0.4923659639173309</v>
      </c>
      <c r="F29" s="4">
        <f>F20/SQRT(F19^2+F20^2+F21^2+F22^2)</f>
        <v>0.44721359549995793</v>
      </c>
      <c r="G29" s="4">
        <f>G20/SQRT(G19^2+G20^2+G21^2+G22^2)</f>
        <v>0.46188021535170054</v>
      </c>
    </row>
    <row r="30" spans="1:11" ht="15.75" x14ac:dyDescent="0.25">
      <c r="A30" s="9"/>
      <c r="B30" s="4" t="s">
        <v>5</v>
      </c>
      <c r="C30" s="4">
        <f>C21/SQRT(C19^2+C20^2+C21^2+C22^2)</f>
        <v>0.52075564392329554</v>
      </c>
      <c r="D30" s="4">
        <f>D21/SQRT(D19^2+D20^2+D21^2+D22^2)</f>
        <v>0.36380343755449945</v>
      </c>
      <c r="E30" s="4">
        <f>E21/SQRT(E19^2+E20^2+E21^2+E22^2)</f>
        <v>0.61545745489666359</v>
      </c>
      <c r="F30" s="4">
        <f>F21/SQRT(F19^2+F20^2+F21^2+F22^2)</f>
        <v>0.29814239699997197</v>
      </c>
      <c r="G30" s="4">
        <f>G21/SQRT(G19^2+G20^2+G21^2+G22^2)</f>
        <v>0.57735026918962573</v>
      </c>
    </row>
    <row r="31" spans="1:11" ht="15.75" x14ac:dyDescent="0.25">
      <c r="A31" s="9"/>
      <c r="B31" s="4" t="s">
        <v>6</v>
      </c>
      <c r="C31" s="4">
        <f>C22/SQRT(C19^2+C20^2+C21^2+C22^2)</f>
        <v>0.39056673294247163</v>
      </c>
      <c r="D31" s="4">
        <f>D22/SQRT(D19^2+D20^2+D21^2+D22^2)</f>
        <v>0.60633906259083248</v>
      </c>
      <c r="E31" s="4">
        <f>E22/SQRT(E19^2+E20^2+E21^2+E22^2)</f>
        <v>0.4923659639173309</v>
      </c>
      <c r="F31" s="4">
        <f>F22/SQRT(F19^2+F20^2+F21^2+F22^2)</f>
        <v>0.59628479399994394</v>
      </c>
      <c r="G31" s="4">
        <f>G22/SQRT(G19^2+G20^2+G21^2+G22^2)</f>
        <v>0.34641016151377541</v>
      </c>
    </row>
    <row r="33" spans="1:13" ht="15.75" x14ac:dyDescent="0.25">
      <c r="A33" s="1" t="s">
        <v>10</v>
      </c>
    </row>
    <row r="35" spans="1:13" ht="15.75" x14ac:dyDescent="0.25">
      <c r="B35" s="4" t="s">
        <v>3</v>
      </c>
      <c r="C35" s="4">
        <f>C28*C23</f>
        <v>1.9528336647123581</v>
      </c>
      <c r="D35" s="4">
        <f>D28*D23</f>
        <v>1.4552137502179978</v>
      </c>
      <c r="E35" s="4">
        <f>E28*E23</f>
        <v>1.1078234188139946</v>
      </c>
      <c r="F35" s="4">
        <f>F28*F23</f>
        <v>2.9814239699997196</v>
      </c>
      <c r="G35" s="4">
        <f>G28*G23</f>
        <v>1.1547005383792515</v>
      </c>
    </row>
    <row r="36" spans="1:13" ht="15.75" x14ac:dyDescent="0.25">
      <c r="B36" s="4" t="s">
        <v>4</v>
      </c>
      <c r="C36" s="4">
        <f>C29*C23</f>
        <v>1.1717001988274149</v>
      </c>
      <c r="D36" s="4">
        <f>D29*D23</f>
        <v>2.4253562503633299</v>
      </c>
      <c r="E36" s="4">
        <f>E29*E23</f>
        <v>1.4770978917519928</v>
      </c>
      <c r="F36" s="4">
        <f>F29*F23</f>
        <v>2.2360679774997898</v>
      </c>
      <c r="G36" s="4">
        <f>G29*G23</f>
        <v>0.92376043070340108</v>
      </c>
    </row>
    <row r="37" spans="1:13" ht="15.75" x14ac:dyDescent="0.25">
      <c r="B37" s="4" t="s">
        <v>5</v>
      </c>
      <c r="C37" s="4">
        <f>C30*C23</f>
        <v>1.5622669317698867</v>
      </c>
      <c r="D37" s="4">
        <f>D30*D23</f>
        <v>1.4552137502179978</v>
      </c>
      <c r="E37" s="4">
        <f>E30*E23</f>
        <v>1.8463723646899908</v>
      </c>
      <c r="F37" s="4">
        <f>F30*F23</f>
        <v>1.4907119849998598</v>
      </c>
      <c r="G37" s="4">
        <f>G30*G23</f>
        <v>1.1547005383792515</v>
      </c>
    </row>
    <row r="38" spans="1:13" ht="15.75" x14ac:dyDescent="0.25">
      <c r="B38" s="4" t="s">
        <v>6</v>
      </c>
      <c r="C38" s="4">
        <f>C31*C23</f>
        <v>1.1717001988274149</v>
      </c>
      <c r="D38" s="4">
        <f>D31*D23</f>
        <v>2.4253562503633299</v>
      </c>
      <c r="E38" s="4">
        <f>E31*E23</f>
        <v>1.4770978917519928</v>
      </c>
      <c r="F38" s="4">
        <f>F31*F23</f>
        <v>2.9814239699997196</v>
      </c>
      <c r="G38" s="4">
        <f>G31*G23</f>
        <v>0.69282032302755081</v>
      </c>
    </row>
    <row r="40" spans="1:13" ht="15.75" x14ac:dyDescent="0.25">
      <c r="A40" s="1" t="s">
        <v>19</v>
      </c>
    </row>
    <row r="42" spans="1:13" ht="15.75" x14ac:dyDescent="0.25">
      <c r="B42" s="20" t="s">
        <v>2</v>
      </c>
      <c r="C42" s="20"/>
      <c r="D42" s="20"/>
      <c r="E42" s="20"/>
      <c r="F42" s="20"/>
      <c r="G42" s="20"/>
      <c r="J42" s="1" t="s">
        <v>18</v>
      </c>
    </row>
    <row r="43" spans="1:13" ht="15.75" x14ac:dyDescent="0.25">
      <c r="B43" s="5" t="s">
        <v>1</v>
      </c>
      <c r="C43" s="5" t="s">
        <v>46</v>
      </c>
      <c r="D43" s="5" t="s">
        <v>47</v>
      </c>
      <c r="E43" s="5" t="s">
        <v>48</v>
      </c>
      <c r="F43" s="5" t="s">
        <v>49</v>
      </c>
      <c r="G43" s="5" t="s">
        <v>50</v>
      </c>
    </row>
    <row r="44" spans="1:13" ht="15.75" x14ac:dyDescent="0.25">
      <c r="B44" s="6" t="s">
        <v>3</v>
      </c>
      <c r="C44" s="7">
        <v>5</v>
      </c>
      <c r="D44" s="7">
        <v>3</v>
      </c>
      <c r="E44" s="7">
        <v>3</v>
      </c>
      <c r="F44" s="7">
        <v>4</v>
      </c>
      <c r="G44" s="7">
        <v>5</v>
      </c>
      <c r="J44" s="2" t="s">
        <v>12</v>
      </c>
      <c r="K44" s="2"/>
      <c r="L44" s="2"/>
      <c r="M44" s="2"/>
    </row>
    <row r="45" spans="1:13" ht="15.75" x14ac:dyDescent="0.25">
      <c r="B45" s="6" t="s">
        <v>4</v>
      </c>
      <c r="C45" s="7">
        <v>3</v>
      </c>
      <c r="D45" s="7">
        <v>5</v>
      </c>
      <c r="E45" s="7">
        <v>4</v>
      </c>
      <c r="F45" s="7">
        <v>3</v>
      </c>
      <c r="G45" s="7">
        <v>4</v>
      </c>
      <c r="H45" t="s">
        <v>11</v>
      </c>
      <c r="J45" s="2" t="s">
        <v>51</v>
      </c>
      <c r="K45" s="2"/>
      <c r="L45" s="2"/>
      <c r="M45" s="2"/>
    </row>
    <row r="46" spans="1:13" ht="15.75" x14ac:dyDescent="0.25">
      <c r="B46" s="6" t="s">
        <v>5</v>
      </c>
      <c r="C46" s="7">
        <v>4</v>
      </c>
      <c r="D46" s="7">
        <v>3</v>
      </c>
      <c r="E46" s="7">
        <v>5</v>
      </c>
      <c r="F46" s="7">
        <v>2</v>
      </c>
      <c r="G46" s="7">
        <v>5</v>
      </c>
      <c r="J46" s="2" t="s">
        <v>52</v>
      </c>
      <c r="K46" s="2"/>
      <c r="L46" s="2"/>
      <c r="M46" s="2"/>
    </row>
    <row r="47" spans="1:13" ht="15.75" x14ac:dyDescent="0.25">
      <c r="B47" s="6" t="s">
        <v>6</v>
      </c>
      <c r="C47" s="7">
        <v>3</v>
      </c>
      <c r="D47" s="7">
        <v>5</v>
      </c>
      <c r="E47" s="7">
        <v>4</v>
      </c>
      <c r="F47" s="7">
        <v>4</v>
      </c>
      <c r="G47" s="7">
        <v>3</v>
      </c>
      <c r="J47" s="2"/>
      <c r="K47" s="2"/>
      <c r="L47" s="2"/>
      <c r="M47" s="2"/>
    </row>
    <row r="48" spans="1:13" ht="15.75" x14ac:dyDescent="0.25">
      <c r="B48" s="8" t="s">
        <v>7</v>
      </c>
      <c r="C48" s="8">
        <v>3</v>
      </c>
      <c r="D48" s="8">
        <v>4</v>
      </c>
      <c r="E48" s="8">
        <v>3</v>
      </c>
      <c r="F48" s="8">
        <v>5</v>
      </c>
      <c r="G48" s="8">
        <v>2</v>
      </c>
      <c r="J48" s="2" t="s">
        <v>13</v>
      </c>
      <c r="K48" s="2"/>
      <c r="L48" s="2"/>
      <c r="M48" s="2"/>
    </row>
    <row r="49" spans="1:13" ht="15.75" x14ac:dyDescent="0.25">
      <c r="J49" s="2" t="s">
        <v>17</v>
      </c>
      <c r="K49" s="2"/>
      <c r="L49" s="2"/>
      <c r="M49" s="2"/>
    </row>
    <row r="50" spans="1:13" ht="15.75" x14ac:dyDescent="0.25">
      <c r="J50" s="2" t="s">
        <v>53</v>
      </c>
      <c r="K50" s="2"/>
      <c r="L50" s="2"/>
      <c r="M50" s="2"/>
    </row>
    <row r="51" spans="1:13" ht="15.75" x14ac:dyDescent="0.25">
      <c r="J51" s="2"/>
      <c r="K51" s="2"/>
      <c r="L51" s="2"/>
      <c r="M51" s="2"/>
    </row>
    <row r="52" spans="1:13" ht="15.75" x14ac:dyDescent="0.25">
      <c r="J52" s="2" t="s">
        <v>54</v>
      </c>
      <c r="K52" s="2"/>
      <c r="L52" s="2"/>
      <c r="M52" s="2"/>
    </row>
    <row r="53" spans="1:13" ht="15.75" x14ac:dyDescent="0.25">
      <c r="J53" s="2" t="s">
        <v>14</v>
      </c>
      <c r="K53" s="2"/>
      <c r="L53" s="2"/>
      <c r="M53" s="2"/>
    </row>
    <row r="54" spans="1:13" ht="15.75" x14ac:dyDescent="0.25">
      <c r="J54" s="2" t="s">
        <v>15</v>
      </c>
      <c r="K54" s="2"/>
      <c r="L54" s="2"/>
      <c r="M54" s="2"/>
    </row>
    <row r="55" spans="1:13" ht="15.75" x14ac:dyDescent="0.25">
      <c r="J55" s="2"/>
      <c r="K55" s="2"/>
      <c r="L55" s="2"/>
      <c r="M55" s="2"/>
    </row>
    <row r="56" spans="1:13" ht="15.75" x14ac:dyDescent="0.25">
      <c r="J56" s="2" t="s">
        <v>55</v>
      </c>
      <c r="K56" s="2"/>
      <c r="L56" s="2"/>
      <c r="M56" s="2"/>
    </row>
    <row r="57" spans="1:13" ht="15.75" x14ac:dyDescent="0.25">
      <c r="J57" s="2" t="s">
        <v>56</v>
      </c>
      <c r="K57" s="2"/>
      <c r="L57" s="2"/>
      <c r="M57" s="2"/>
    </row>
    <row r="58" spans="1:13" ht="15.75" x14ac:dyDescent="0.25">
      <c r="J58" s="2" t="s">
        <v>16</v>
      </c>
      <c r="K58" s="2"/>
      <c r="L58" s="2"/>
      <c r="M58" s="2"/>
    </row>
    <row r="60" spans="1:13" ht="15.75" x14ac:dyDescent="0.25">
      <c r="A60" s="1" t="s">
        <v>20</v>
      </c>
      <c r="B60" s="2"/>
    </row>
    <row r="62" spans="1:13" ht="15.75" x14ac:dyDescent="0.25">
      <c r="B62" s="20" t="s">
        <v>2</v>
      </c>
      <c r="C62" s="20"/>
      <c r="D62" s="20"/>
      <c r="E62" s="20"/>
      <c r="F62" s="20"/>
      <c r="G62" s="20"/>
    </row>
    <row r="63" spans="1:13" ht="15.75" x14ac:dyDescent="0.25">
      <c r="B63" s="5" t="s">
        <v>1</v>
      </c>
      <c r="C63" s="5" t="s">
        <v>46</v>
      </c>
      <c r="D63" s="5" t="s">
        <v>47</v>
      </c>
      <c r="E63" s="5" t="s">
        <v>48</v>
      </c>
      <c r="F63" s="5" t="s">
        <v>49</v>
      </c>
      <c r="G63" s="5" t="s">
        <v>50</v>
      </c>
    </row>
    <row r="64" spans="1:13" ht="15.75" x14ac:dyDescent="0.25">
      <c r="B64" s="6" t="s">
        <v>3</v>
      </c>
      <c r="C64" s="7">
        <v>5</v>
      </c>
      <c r="D64" s="7">
        <v>3</v>
      </c>
      <c r="E64" s="7">
        <v>3</v>
      </c>
      <c r="F64" s="7">
        <v>4</v>
      </c>
      <c r="G64" s="7">
        <v>5</v>
      </c>
    </row>
    <row r="65" spans="2:14" ht="15.75" x14ac:dyDescent="0.25">
      <c r="B65" s="6" t="s">
        <v>4</v>
      </c>
      <c r="C65" s="7">
        <v>3</v>
      </c>
      <c r="D65" s="7">
        <v>5</v>
      </c>
      <c r="E65" s="7">
        <v>4</v>
      </c>
      <c r="F65" s="7">
        <v>3</v>
      </c>
      <c r="G65" s="7">
        <v>4</v>
      </c>
      <c r="J65" s="1" t="s">
        <v>21</v>
      </c>
      <c r="K65" s="3"/>
      <c r="L65" s="3"/>
      <c r="M65" s="3"/>
      <c r="N65" s="3"/>
    </row>
    <row r="66" spans="2:14" ht="15.75" x14ac:dyDescent="0.25">
      <c r="B66" s="6" t="s">
        <v>5</v>
      </c>
      <c r="C66" s="7">
        <v>4</v>
      </c>
      <c r="D66" s="7">
        <v>3</v>
      </c>
      <c r="E66" s="7">
        <v>5</v>
      </c>
      <c r="F66" s="7">
        <v>2</v>
      </c>
      <c r="G66" s="7">
        <v>5</v>
      </c>
      <c r="J66" s="3"/>
      <c r="K66" s="3"/>
      <c r="L66" s="3"/>
      <c r="M66" s="3"/>
      <c r="N66" s="3"/>
    </row>
    <row r="67" spans="2:14" ht="15.75" x14ac:dyDescent="0.25">
      <c r="B67" s="6" t="s">
        <v>6</v>
      </c>
      <c r="C67" s="7">
        <v>3</v>
      </c>
      <c r="D67" s="7">
        <v>5</v>
      </c>
      <c r="E67" s="7">
        <v>4</v>
      </c>
      <c r="F67" s="7">
        <v>4</v>
      </c>
      <c r="G67" s="7">
        <v>3</v>
      </c>
      <c r="J67" s="2" t="s">
        <v>22</v>
      </c>
      <c r="K67" s="2"/>
      <c r="L67" s="2"/>
      <c r="M67" s="2"/>
      <c r="N67" s="3"/>
    </row>
    <row r="68" spans="2:14" ht="15.75" x14ac:dyDescent="0.25">
      <c r="B68" s="8" t="s">
        <v>7</v>
      </c>
      <c r="C68" s="8">
        <v>3</v>
      </c>
      <c r="D68" s="8">
        <v>4</v>
      </c>
      <c r="E68" s="8">
        <v>3</v>
      </c>
      <c r="F68" s="8">
        <v>5</v>
      </c>
      <c r="G68" s="8">
        <v>2</v>
      </c>
      <c r="J68" s="2" t="s">
        <v>57</v>
      </c>
      <c r="K68" s="2"/>
      <c r="L68" s="2"/>
      <c r="M68" s="2"/>
      <c r="N68" s="3"/>
    </row>
    <row r="69" spans="2:14" ht="15.75" x14ac:dyDescent="0.25">
      <c r="J69" s="2" t="s">
        <v>58</v>
      </c>
      <c r="K69" s="2"/>
      <c r="L69" s="2"/>
      <c r="M69" s="2"/>
      <c r="N69" s="3"/>
    </row>
    <row r="70" spans="2:14" ht="15.75" x14ac:dyDescent="0.25">
      <c r="J70" s="2"/>
      <c r="K70" s="2"/>
      <c r="L70" s="2"/>
      <c r="M70" s="2"/>
      <c r="N70" s="3"/>
    </row>
    <row r="71" spans="2:14" ht="15.75" x14ac:dyDescent="0.25">
      <c r="J71" s="2" t="s">
        <v>23</v>
      </c>
      <c r="K71" s="2"/>
      <c r="L71" s="2"/>
      <c r="M71" s="2"/>
      <c r="N71" s="3"/>
    </row>
    <row r="72" spans="2:14" ht="15.75" x14ac:dyDescent="0.25">
      <c r="J72" s="2" t="s">
        <v>24</v>
      </c>
      <c r="K72" s="2"/>
      <c r="L72" s="2"/>
      <c r="M72" s="2"/>
      <c r="N72" s="3"/>
    </row>
    <row r="73" spans="2:14" ht="15.75" x14ac:dyDescent="0.25">
      <c r="J73" s="2" t="s">
        <v>59</v>
      </c>
      <c r="K73" s="2"/>
      <c r="L73" s="2"/>
      <c r="M73" s="2"/>
      <c r="N73" s="3"/>
    </row>
    <row r="74" spans="2:14" ht="15.75" x14ac:dyDescent="0.25">
      <c r="J74" s="2"/>
      <c r="K74" s="2"/>
      <c r="L74" s="2"/>
      <c r="M74" s="2"/>
      <c r="N74" s="3"/>
    </row>
    <row r="75" spans="2:14" ht="15.75" x14ac:dyDescent="0.25">
      <c r="J75" s="2" t="s">
        <v>60</v>
      </c>
      <c r="K75" s="2"/>
      <c r="L75" s="2"/>
      <c r="M75" s="2"/>
      <c r="N75" s="3"/>
    </row>
    <row r="76" spans="2:14" ht="15.75" x14ac:dyDescent="0.25">
      <c r="J76" s="2" t="s">
        <v>25</v>
      </c>
      <c r="K76" s="2"/>
      <c r="L76" s="2"/>
      <c r="M76" s="2"/>
      <c r="N76" s="3"/>
    </row>
    <row r="77" spans="2:14" ht="15.75" x14ac:dyDescent="0.25">
      <c r="J77" s="2" t="s">
        <v>26</v>
      </c>
      <c r="K77" s="2"/>
      <c r="L77" s="2"/>
      <c r="M77" s="2"/>
      <c r="N77" s="3"/>
    </row>
    <row r="78" spans="2:14" ht="15.75" x14ac:dyDescent="0.25">
      <c r="J78" s="2"/>
      <c r="K78" s="2"/>
      <c r="L78" s="2"/>
      <c r="M78" s="2"/>
      <c r="N78" s="3"/>
    </row>
    <row r="79" spans="2:14" ht="15.75" x14ac:dyDescent="0.25">
      <c r="J79" s="2" t="s">
        <v>61</v>
      </c>
      <c r="K79" s="2"/>
      <c r="L79" s="2"/>
      <c r="M79" s="2"/>
      <c r="N79" s="3"/>
    </row>
    <row r="80" spans="2:14" ht="15.75" x14ac:dyDescent="0.25">
      <c r="J80" s="2" t="s">
        <v>62</v>
      </c>
      <c r="K80" s="2"/>
      <c r="L80" s="2"/>
      <c r="M80" s="2"/>
      <c r="N80" s="3"/>
    </row>
    <row r="81" spans="1:16" ht="15.75" x14ac:dyDescent="0.25">
      <c r="J81" s="2" t="s">
        <v>27</v>
      </c>
      <c r="K81" s="2"/>
      <c r="L81" s="2"/>
      <c r="M81" s="2"/>
      <c r="N81" s="3"/>
    </row>
    <row r="83" spans="1:16" ht="15.75" x14ac:dyDescent="0.25">
      <c r="A83" s="1" t="s">
        <v>28</v>
      </c>
    </row>
    <row r="85" spans="1:16" ht="15.75" x14ac:dyDescent="0.25">
      <c r="B85" s="1" t="s">
        <v>29</v>
      </c>
      <c r="C85" s="10" t="s">
        <v>46</v>
      </c>
      <c r="D85" s="10" t="s">
        <v>47</v>
      </c>
      <c r="E85" s="10" t="s">
        <v>48</v>
      </c>
      <c r="F85" s="10" t="s">
        <v>49</v>
      </c>
      <c r="G85" s="10" t="s">
        <v>50</v>
      </c>
    </row>
    <row r="86" spans="1:16" ht="15.75" x14ac:dyDescent="0.25">
      <c r="B86" s="2"/>
      <c r="C86" s="10">
        <v>3</v>
      </c>
      <c r="D86" s="10">
        <v>4</v>
      </c>
      <c r="E86" s="10">
        <v>3</v>
      </c>
      <c r="F86" s="10">
        <v>5</v>
      </c>
      <c r="G86" s="10">
        <v>2</v>
      </c>
    </row>
    <row r="88" spans="1:16" ht="15.75" x14ac:dyDescent="0.25">
      <c r="D88" s="1" t="s">
        <v>36</v>
      </c>
    </row>
    <row r="90" spans="1:16" ht="15.75" x14ac:dyDescent="0.25">
      <c r="C90" s="2" t="s">
        <v>12</v>
      </c>
      <c r="D90" s="2"/>
      <c r="E90" s="2"/>
      <c r="F90" s="2"/>
      <c r="G90" s="3"/>
      <c r="I90" s="2">
        <f>C86+F86+G86</f>
        <v>10</v>
      </c>
    </row>
    <row r="91" spans="1:16" ht="15.75" x14ac:dyDescent="0.25">
      <c r="C91" s="2" t="s">
        <v>51</v>
      </c>
      <c r="D91" s="2"/>
      <c r="E91" s="2"/>
      <c r="F91" s="2"/>
      <c r="G91" s="3"/>
      <c r="I91" s="2">
        <f>C86+D86+F86+G86</f>
        <v>14</v>
      </c>
      <c r="L91" s="1" t="s">
        <v>31</v>
      </c>
    </row>
    <row r="92" spans="1:16" ht="15.75" x14ac:dyDescent="0.25">
      <c r="C92" s="2" t="s">
        <v>52</v>
      </c>
      <c r="D92" s="2"/>
      <c r="E92" s="2"/>
      <c r="F92" s="2"/>
      <c r="G92" s="3"/>
      <c r="I92" s="2">
        <f>C86+F86+G86</f>
        <v>10</v>
      </c>
    </row>
    <row r="93" spans="1:16" ht="15.75" x14ac:dyDescent="0.25">
      <c r="C93" s="2"/>
      <c r="D93" s="2"/>
      <c r="E93" s="2"/>
      <c r="F93" s="2"/>
      <c r="G93" s="3"/>
      <c r="I93" s="2"/>
      <c r="L93" s="10" t="s">
        <v>3</v>
      </c>
      <c r="M93" s="12" t="s">
        <v>33</v>
      </c>
      <c r="N93" s="10">
        <v>10</v>
      </c>
      <c r="O93" s="10">
        <v>14</v>
      </c>
      <c r="P93" s="10">
        <v>10</v>
      </c>
    </row>
    <row r="94" spans="1:16" ht="15.75" x14ac:dyDescent="0.25">
      <c r="C94" s="2" t="s">
        <v>13</v>
      </c>
      <c r="D94" s="2"/>
      <c r="E94" s="2"/>
      <c r="F94" s="2"/>
      <c r="G94" s="3"/>
      <c r="I94" s="2">
        <f>D86+E86</f>
        <v>7</v>
      </c>
      <c r="L94" s="10" t="s">
        <v>4</v>
      </c>
      <c r="M94" s="10">
        <v>7</v>
      </c>
      <c r="N94" s="12" t="s">
        <v>33</v>
      </c>
      <c r="O94" s="10">
        <v>9</v>
      </c>
      <c r="P94" s="10">
        <v>12</v>
      </c>
    </row>
    <row r="95" spans="1:16" ht="15.75" x14ac:dyDescent="0.25">
      <c r="C95" s="2" t="s">
        <v>17</v>
      </c>
      <c r="D95" s="2"/>
      <c r="E95" s="2"/>
      <c r="F95" s="2"/>
      <c r="G95" s="3"/>
      <c r="H95" s="1" t="s">
        <v>30</v>
      </c>
      <c r="I95" s="2">
        <f>D86+F86</f>
        <v>9</v>
      </c>
      <c r="L95" s="10" t="s">
        <v>5</v>
      </c>
      <c r="M95" s="10">
        <v>9</v>
      </c>
      <c r="N95" s="10">
        <v>8</v>
      </c>
      <c r="O95" s="12" t="s">
        <v>33</v>
      </c>
      <c r="P95" s="10">
        <v>8</v>
      </c>
    </row>
    <row r="96" spans="1:16" ht="15.75" x14ac:dyDescent="0.25">
      <c r="C96" s="2" t="s">
        <v>53</v>
      </c>
      <c r="D96" s="2"/>
      <c r="E96" s="2"/>
      <c r="F96" s="2"/>
      <c r="G96" s="3"/>
      <c r="I96" s="2">
        <f>C86+D86+E86+G86</f>
        <v>12</v>
      </c>
      <c r="L96" s="10" t="s">
        <v>32</v>
      </c>
      <c r="M96" s="10">
        <v>12</v>
      </c>
      <c r="N96" s="10">
        <v>15</v>
      </c>
      <c r="O96" s="10">
        <v>9</v>
      </c>
      <c r="P96" s="12" t="s">
        <v>33</v>
      </c>
    </row>
    <row r="97" spans="1:9" ht="15.75" x14ac:dyDescent="0.25">
      <c r="C97" s="2"/>
      <c r="D97" s="2"/>
      <c r="E97" s="2"/>
      <c r="F97" s="2"/>
      <c r="G97" s="3"/>
      <c r="I97" s="2"/>
    </row>
    <row r="98" spans="1:9" ht="15.75" x14ac:dyDescent="0.25">
      <c r="C98" s="2" t="s">
        <v>54</v>
      </c>
      <c r="D98" s="2"/>
      <c r="E98" s="2"/>
      <c r="F98" s="2"/>
      <c r="G98" s="3"/>
      <c r="I98" s="2">
        <f>D86+E86+G86</f>
        <v>9</v>
      </c>
    </row>
    <row r="99" spans="1:9" ht="15.75" x14ac:dyDescent="0.25">
      <c r="C99" s="2" t="s">
        <v>14</v>
      </c>
      <c r="D99" s="2"/>
      <c r="E99" s="2"/>
      <c r="F99" s="2"/>
      <c r="G99" s="3"/>
      <c r="I99" s="2">
        <f>C86+E86+G86</f>
        <v>8</v>
      </c>
    </row>
    <row r="100" spans="1:9" ht="15.75" x14ac:dyDescent="0.25">
      <c r="C100" s="2" t="s">
        <v>15</v>
      </c>
      <c r="D100" s="2"/>
      <c r="E100" s="2"/>
      <c r="F100" s="2"/>
      <c r="G100" s="3"/>
      <c r="I100" s="2">
        <f>C86+E86+G86</f>
        <v>8</v>
      </c>
    </row>
    <row r="101" spans="1:9" ht="15.75" x14ac:dyDescent="0.25">
      <c r="C101" s="2"/>
      <c r="D101" s="2"/>
      <c r="E101" s="2"/>
      <c r="F101" s="2"/>
      <c r="G101" s="3"/>
      <c r="I101" s="2"/>
    </row>
    <row r="102" spans="1:9" ht="15.75" x14ac:dyDescent="0.25">
      <c r="C102" s="2" t="s">
        <v>55</v>
      </c>
      <c r="D102" s="2"/>
      <c r="E102" s="2"/>
      <c r="F102" s="2"/>
      <c r="G102" s="3"/>
      <c r="I102" s="2">
        <f>D86+E86+F86</f>
        <v>12</v>
      </c>
    </row>
    <row r="103" spans="1:9" ht="15.75" x14ac:dyDescent="0.25">
      <c r="C103" s="2" t="s">
        <v>56</v>
      </c>
      <c r="D103" s="2"/>
      <c r="E103" s="2"/>
      <c r="F103" s="2"/>
      <c r="G103" s="3"/>
      <c r="I103" s="2">
        <f>C86+D86+E86+F86</f>
        <v>15</v>
      </c>
    </row>
    <row r="104" spans="1:9" ht="15.75" x14ac:dyDescent="0.25">
      <c r="C104" s="2" t="s">
        <v>16</v>
      </c>
      <c r="D104" s="2"/>
      <c r="E104" s="2"/>
      <c r="F104" s="2"/>
      <c r="G104" s="3"/>
      <c r="I104" s="2">
        <f>D86+F86</f>
        <v>9</v>
      </c>
    </row>
    <row r="106" spans="1:9" ht="15.75" x14ac:dyDescent="0.25">
      <c r="A106" s="1" t="s">
        <v>34</v>
      </c>
    </row>
    <row r="107" spans="1:9" ht="15.75" thickBot="1" x14ac:dyDescent="0.3"/>
    <row r="108" spans="1:9" ht="16.5" thickBot="1" x14ac:dyDescent="0.3">
      <c r="B108" s="2" t="s">
        <v>35</v>
      </c>
      <c r="C108" s="13" t="s">
        <v>3</v>
      </c>
      <c r="D108" s="14">
        <v>1.9528300000000001</v>
      </c>
      <c r="E108" s="14">
        <v>1.4552099999999999</v>
      </c>
      <c r="F108" s="14">
        <v>1.10782</v>
      </c>
      <c r="G108" s="14">
        <v>2.98142</v>
      </c>
      <c r="H108" s="14">
        <v>1.1547000000000001</v>
      </c>
    </row>
    <row r="109" spans="1:9" ht="16.5" thickBot="1" x14ac:dyDescent="0.3">
      <c r="C109" s="15" t="s">
        <v>4</v>
      </c>
      <c r="D109" s="16">
        <v>1.1717</v>
      </c>
      <c r="E109" s="16">
        <v>2.42536</v>
      </c>
      <c r="F109" s="16">
        <v>1.4771000000000001</v>
      </c>
      <c r="G109" s="16">
        <v>2.2360699999999998</v>
      </c>
      <c r="H109" s="16">
        <v>0.92376000000000003</v>
      </c>
    </row>
    <row r="110" spans="1:9" ht="16.5" thickBot="1" x14ac:dyDescent="0.3">
      <c r="C110" s="15" t="s">
        <v>5</v>
      </c>
      <c r="D110" s="16">
        <v>1.56227</v>
      </c>
      <c r="E110" s="16">
        <v>1.4552099999999999</v>
      </c>
      <c r="F110" s="16">
        <v>1.8463700000000001</v>
      </c>
      <c r="G110" s="16">
        <v>1.49071</v>
      </c>
      <c r="H110" s="16">
        <v>1.1547000000000001</v>
      </c>
    </row>
    <row r="111" spans="1:9" ht="16.5" thickBot="1" x14ac:dyDescent="0.3">
      <c r="C111" s="15" t="s">
        <v>6</v>
      </c>
      <c r="D111" s="16">
        <v>1.1717</v>
      </c>
      <c r="E111" s="16">
        <v>2.42536</v>
      </c>
      <c r="F111" s="16">
        <v>1.4771000000000001</v>
      </c>
      <c r="G111" s="16">
        <v>2.98142</v>
      </c>
      <c r="H111" s="16">
        <v>0.69281999999999999</v>
      </c>
    </row>
    <row r="114" spans="3:17" ht="15.75" x14ac:dyDescent="0.25">
      <c r="E114" s="1" t="s">
        <v>37</v>
      </c>
      <c r="L114" s="1"/>
    </row>
    <row r="116" spans="3:17" ht="15.75" x14ac:dyDescent="0.25">
      <c r="C116" s="2" t="s">
        <v>22</v>
      </c>
      <c r="D116" s="2"/>
      <c r="E116" s="2"/>
      <c r="F116" s="2"/>
      <c r="I116" s="2">
        <f>MAX(ABS(E108 - E109),ABS(F108-F109))/MAX(ABS(D108-D109),ABS(E108-E109),ABS(F108-F109),ABS(G108-G109),ABS(H108-H109))</f>
        <v>1</v>
      </c>
    </row>
    <row r="117" spans="3:17" ht="15.75" x14ac:dyDescent="0.25">
      <c r="C117" s="2" t="s">
        <v>57</v>
      </c>
      <c r="D117" s="2"/>
      <c r="E117" s="2"/>
      <c r="F117" s="2"/>
      <c r="I117" s="2">
        <f>MAX(ABS(F108-F110))/MAX(ABS(D108-D110),ABS(E108-E110),ABS(F108-F110),ABS(G108-G110),ABS(H108-H110))</f>
        <v>0.49543506114536029</v>
      </c>
    </row>
    <row r="118" spans="3:17" ht="15.75" x14ac:dyDescent="0.25">
      <c r="C118" s="2" t="s">
        <v>58</v>
      </c>
      <c r="D118" s="2"/>
      <c r="E118" s="2"/>
      <c r="F118" s="2"/>
      <c r="I118" s="2">
        <f>MAX(ABS(E108 - E111),ABS(F108-F111),ABS(G108-G111))/MAX(ABS(D108-D111),ABS(E108-E111),ABS(F108-F111),ABS(G108-G111),ABS(H108-H111))</f>
        <v>1</v>
      </c>
      <c r="L118" s="1" t="s">
        <v>31</v>
      </c>
      <c r="M118" s="3"/>
      <c r="N118" s="3"/>
      <c r="O118" s="3"/>
      <c r="P118" s="3"/>
      <c r="Q118" s="3"/>
    </row>
    <row r="119" spans="3:17" ht="15.75" x14ac:dyDescent="0.25">
      <c r="C119" s="2"/>
      <c r="D119" s="2"/>
      <c r="E119" s="2"/>
      <c r="F119" s="2"/>
      <c r="I119" s="2"/>
      <c r="L119" s="3"/>
      <c r="M119" s="3"/>
      <c r="N119" s="3"/>
      <c r="O119" s="3"/>
      <c r="P119" s="3"/>
      <c r="Q119" s="3"/>
    </row>
    <row r="120" spans="3:17" ht="15.75" x14ac:dyDescent="0.25">
      <c r="C120" s="2" t="s">
        <v>23</v>
      </c>
      <c r="D120" s="2"/>
      <c r="E120" s="2"/>
      <c r="F120" s="2"/>
      <c r="I120" s="2">
        <f>MAX(ABS(D109-D108),ABS(G109-G108),ABS(H109-H108))/MAX(ABS(D109-D108),ABS(E109-E108),ABS(F109-F108),ABS(G109-G108),ABS(H109-H108))</f>
        <v>0.80516414987373086</v>
      </c>
      <c r="L120" s="10" t="s">
        <v>3</v>
      </c>
      <c r="M120" s="12" t="s">
        <v>33</v>
      </c>
      <c r="N120" s="10">
        <v>1</v>
      </c>
      <c r="O120" s="10">
        <v>0.49543999999999999</v>
      </c>
      <c r="P120" s="10">
        <v>1</v>
      </c>
      <c r="Q120" s="3"/>
    </row>
    <row r="121" spans="3:17" ht="15.75" x14ac:dyDescent="0.25">
      <c r="C121" s="2" t="s">
        <v>24</v>
      </c>
      <c r="D121" s="2"/>
      <c r="E121" s="2"/>
      <c r="F121" s="2"/>
      <c r="I121" s="2">
        <f>MAX(ABS(D109-D110),ABS(F109-F110),ABS(H109-H110))/MAX(ABS(D109-D110),ABS(E109-E110),ABS(F109-F110),ABS(G109-G110),ABS(H109-H110))</f>
        <v>0.40258722877905484</v>
      </c>
      <c r="L121" s="10" t="s">
        <v>4</v>
      </c>
      <c r="M121" s="10">
        <v>0.80515999999999999</v>
      </c>
      <c r="N121" s="12" t="s">
        <v>33</v>
      </c>
      <c r="O121" s="10">
        <v>0.40259</v>
      </c>
      <c r="P121" s="10">
        <v>1</v>
      </c>
      <c r="Q121" s="3"/>
    </row>
    <row r="122" spans="3:17" ht="15.75" x14ac:dyDescent="0.25">
      <c r="C122" s="2" t="s">
        <v>59</v>
      </c>
      <c r="D122" s="2"/>
      <c r="E122" s="2"/>
      <c r="F122" s="2"/>
      <c r="H122" s="1" t="s">
        <v>30</v>
      </c>
      <c r="I122" s="2">
        <f>MAX(ABS(G109-G111))/MAX(ABS(D109-D111),ABS(E109-E111),ABS(F109-F111),ABS(G109-G111),ABS(H109-H111))</f>
        <v>1</v>
      </c>
      <c r="L122" s="10" t="s">
        <v>5</v>
      </c>
      <c r="M122" s="10">
        <v>1</v>
      </c>
      <c r="N122" s="10">
        <v>1</v>
      </c>
      <c r="O122" s="12" t="s">
        <v>33</v>
      </c>
      <c r="P122" s="10">
        <v>1</v>
      </c>
      <c r="Q122" s="3"/>
    </row>
    <row r="123" spans="3:17" ht="15.75" x14ac:dyDescent="0.25">
      <c r="C123" s="2"/>
      <c r="D123" s="2"/>
      <c r="E123" s="2"/>
      <c r="F123" s="2"/>
      <c r="H123" s="3"/>
      <c r="I123" s="2"/>
      <c r="L123" s="10" t="s">
        <v>32</v>
      </c>
      <c r="M123" s="10">
        <v>0.80515999999999999</v>
      </c>
      <c r="N123" s="10">
        <v>0.30984</v>
      </c>
      <c r="O123" s="10">
        <v>0.30984</v>
      </c>
      <c r="P123" s="12" t="s">
        <v>33</v>
      </c>
      <c r="Q123" s="3"/>
    </row>
    <row r="124" spans="3:17" ht="15.75" x14ac:dyDescent="0.25">
      <c r="C124" s="2" t="s">
        <v>60</v>
      </c>
      <c r="D124" s="2"/>
      <c r="E124" s="2"/>
      <c r="F124" s="2"/>
      <c r="I124" s="2">
        <f>MAX(ABS(D110-D108),ABS(G110-G108))/MAX(ABS(D110-D108),ABS(E110-E108),ABS(F110-F108),ABS(G110-G108),ABS(H110-H108))</f>
        <v>1</v>
      </c>
    </row>
    <row r="125" spans="3:17" ht="15.75" x14ac:dyDescent="0.25">
      <c r="C125" s="2" t="s">
        <v>25</v>
      </c>
      <c r="D125" s="2"/>
      <c r="E125" s="2"/>
      <c r="F125" s="2"/>
      <c r="I125" s="2">
        <f>MAX(ABS(E110-E109),ABS(G110-G109))/MAX(ABS(D110-D109),ABS(E110-E109),ABS(F110-F109),ABS(G110-G109),ABS(H110-H109))</f>
        <v>1</v>
      </c>
    </row>
    <row r="126" spans="3:17" ht="15.75" x14ac:dyDescent="0.25">
      <c r="C126" s="2" t="s">
        <v>26</v>
      </c>
      <c r="D126" s="2"/>
      <c r="E126" s="2"/>
      <c r="F126" s="2"/>
      <c r="I126" s="2">
        <f>MAX(ABS(E110-E111),ABS(G110-G111))/MAX(ABS(D110-D111),ABS(E110-E111),ABS(F110-F111),ABS(G110-G111),ABS(H110-H111))</f>
        <v>1</v>
      </c>
    </row>
    <row r="127" spans="3:17" ht="15.75" x14ac:dyDescent="0.25">
      <c r="C127" s="2"/>
      <c r="D127" s="2"/>
      <c r="E127" s="2"/>
      <c r="F127" s="2"/>
      <c r="I127" s="2"/>
    </row>
    <row r="128" spans="3:17" ht="15.75" x14ac:dyDescent="0.25">
      <c r="C128" s="2" t="s">
        <v>61</v>
      </c>
      <c r="D128" s="2"/>
      <c r="E128" s="2"/>
      <c r="F128" s="2"/>
      <c r="I128" s="2">
        <f>MAX(ABS(D111-D108),ABS(H111-H108))/MAX(ABS(D111-D108),ABS(E111-E108),ABS(F111-F108),ABS(G111-G108),ABS(H111-H108))</f>
        <v>0.80516414987373086</v>
      </c>
    </row>
    <row r="129" spans="1:15" ht="15.75" x14ac:dyDescent="0.25">
      <c r="C129" s="2" t="s">
        <v>62</v>
      </c>
      <c r="D129" s="2"/>
      <c r="E129" s="2"/>
      <c r="F129" s="2"/>
      <c r="I129" s="2">
        <f>MAX(ABS(H111-H109))/MAX(ABS(D111-D109),ABS(E111-E109),ABS(F111-F109),ABS(G111-G109),ABS(H111-H109))</f>
        <v>0.30984101428858923</v>
      </c>
    </row>
    <row r="130" spans="1:15" ht="15.75" x14ac:dyDescent="0.25">
      <c r="C130" s="2" t="s">
        <v>27</v>
      </c>
      <c r="D130" s="2"/>
      <c r="E130" s="2"/>
      <c r="F130" s="2"/>
      <c r="I130" s="2">
        <f>MAX(ABS(D111-D110),ABS(F111-F110),ABS(H111-H110))/MAX(ABS(D111-D110),ABS(E111-E110),ABS(F111-F110),ABS(G111-G110),ABS(H111-H110))</f>
        <v>0.30983893580911115</v>
      </c>
    </row>
    <row r="131" spans="1:15" ht="15.75" x14ac:dyDescent="0.25">
      <c r="A131" s="1"/>
    </row>
    <row r="132" spans="1:15" ht="15.75" x14ac:dyDescent="0.25">
      <c r="A132" s="1" t="s">
        <v>38</v>
      </c>
    </row>
    <row r="134" spans="1:15" ht="15.75" x14ac:dyDescent="0.25">
      <c r="B134" s="1" t="s">
        <v>39</v>
      </c>
      <c r="C134" s="1">
        <f>SUM(M93:P96)/(4*(4-1))</f>
        <v>10.25</v>
      </c>
      <c r="D134" s="1"/>
      <c r="E134" s="1"/>
      <c r="F134" s="1" t="s">
        <v>40</v>
      </c>
      <c r="G134" s="1"/>
      <c r="H134" s="1"/>
      <c r="I134" s="1"/>
      <c r="J134" s="1"/>
      <c r="K134" s="10" t="s">
        <v>3</v>
      </c>
      <c r="L134" s="12" t="s">
        <v>33</v>
      </c>
      <c r="M134" s="10">
        <v>0</v>
      </c>
      <c r="N134" s="10">
        <v>1</v>
      </c>
      <c r="O134" s="10">
        <v>0</v>
      </c>
    </row>
    <row r="135" spans="1:15" ht="15.75" x14ac:dyDescent="0.25">
      <c r="K135" s="10" t="s">
        <v>4</v>
      </c>
      <c r="L135" s="10">
        <v>0</v>
      </c>
      <c r="M135" s="12" t="s">
        <v>33</v>
      </c>
      <c r="N135" s="10">
        <v>0</v>
      </c>
      <c r="O135" s="10">
        <v>1</v>
      </c>
    </row>
    <row r="136" spans="1:15" ht="15.75" x14ac:dyDescent="0.25">
      <c r="K136" s="10" t="s">
        <v>5</v>
      </c>
      <c r="L136" s="10">
        <v>0</v>
      </c>
      <c r="M136" s="10">
        <v>0</v>
      </c>
      <c r="N136" s="12" t="s">
        <v>33</v>
      </c>
      <c r="O136" s="10">
        <v>0</v>
      </c>
    </row>
    <row r="137" spans="1:15" ht="15.75" x14ac:dyDescent="0.25">
      <c r="K137" s="10" t="s">
        <v>32</v>
      </c>
      <c r="L137" s="10">
        <v>1</v>
      </c>
      <c r="M137" s="10">
        <v>1</v>
      </c>
      <c r="N137" s="10">
        <v>0</v>
      </c>
      <c r="O137" s="12" t="s">
        <v>33</v>
      </c>
    </row>
    <row r="139" spans="1:15" ht="15.75" x14ac:dyDescent="0.25">
      <c r="A139" s="1" t="s">
        <v>41</v>
      </c>
      <c r="B139" s="3"/>
      <c r="C139" s="3"/>
    </row>
    <row r="141" spans="1:15" ht="15.75" x14ac:dyDescent="0.25">
      <c r="B141" s="1" t="s">
        <v>39</v>
      </c>
      <c r="C141" s="1">
        <f>SUM(M120:P123)/(4*(4-1))</f>
        <v>0.76066916666666662</v>
      </c>
      <c r="F141" s="1" t="s">
        <v>42</v>
      </c>
      <c r="G141" s="1"/>
      <c r="H141" s="1"/>
      <c r="I141" s="1"/>
      <c r="J141" s="1"/>
      <c r="K141" s="10" t="s">
        <v>3</v>
      </c>
      <c r="L141" s="12" t="s">
        <v>33</v>
      </c>
      <c r="M141" s="10">
        <v>1</v>
      </c>
      <c r="N141" s="10">
        <v>0</v>
      </c>
      <c r="O141" s="10">
        <v>1</v>
      </c>
    </row>
    <row r="142" spans="1:15" ht="15.75" x14ac:dyDescent="0.25">
      <c r="F142" s="3"/>
      <c r="G142" s="3"/>
      <c r="H142" s="3"/>
      <c r="I142" s="3"/>
      <c r="J142" s="3"/>
      <c r="K142" s="10" t="s">
        <v>4</v>
      </c>
      <c r="L142" s="10">
        <v>1</v>
      </c>
      <c r="M142" s="12" t="s">
        <v>33</v>
      </c>
      <c r="N142" s="10">
        <v>0</v>
      </c>
      <c r="O142" s="10">
        <v>1</v>
      </c>
    </row>
    <row r="143" spans="1:15" ht="15.75" x14ac:dyDescent="0.25">
      <c r="F143" s="3"/>
      <c r="G143" s="3"/>
      <c r="H143" s="3"/>
      <c r="I143" s="3"/>
      <c r="J143" s="3"/>
      <c r="K143" s="10" t="s">
        <v>5</v>
      </c>
      <c r="L143" s="10">
        <v>1</v>
      </c>
      <c r="M143" s="10">
        <v>1</v>
      </c>
      <c r="N143" s="12" t="s">
        <v>33</v>
      </c>
      <c r="O143" s="10">
        <v>1</v>
      </c>
    </row>
    <row r="144" spans="1:15" ht="15.75" x14ac:dyDescent="0.25">
      <c r="F144" s="3"/>
      <c r="G144" s="3"/>
      <c r="H144" s="3"/>
      <c r="I144" s="3"/>
      <c r="J144" s="3"/>
      <c r="K144" s="10" t="s">
        <v>32</v>
      </c>
      <c r="L144" s="10">
        <v>1</v>
      </c>
      <c r="M144" s="10">
        <v>0</v>
      </c>
      <c r="N144" s="10">
        <v>0</v>
      </c>
      <c r="O144" s="12" t="s">
        <v>33</v>
      </c>
    </row>
    <row r="147" spans="1:7" ht="15.75" x14ac:dyDescent="0.25">
      <c r="A147" s="1" t="s">
        <v>43</v>
      </c>
      <c r="B147" s="3"/>
      <c r="C147" s="3"/>
    </row>
    <row r="149" spans="1:7" ht="15.75" x14ac:dyDescent="0.25">
      <c r="B149" s="1" t="s">
        <v>44</v>
      </c>
    </row>
    <row r="151" spans="1:7" ht="15.75" x14ac:dyDescent="0.25">
      <c r="B151" s="2" t="s">
        <v>45</v>
      </c>
      <c r="C151" s="10"/>
      <c r="D151" s="17" t="s">
        <v>3</v>
      </c>
      <c r="E151" s="17" t="s">
        <v>4</v>
      </c>
      <c r="F151" s="17" t="s">
        <v>5</v>
      </c>
      <c r="G151" s="17" t="s">
        <v>32</v>
      </c>
    </row>
    <row r="152" spans="1:7" ht="15.75" x14ac:dyDescent="0.25">
      <c r="B152" s="2"/>
      <c r="C152" s="10" t="s">
        <v>3</v>
      </c>
      <c r="D152" s="12" t="s">
        <v>33</v>
      </c>
      <c r="E152" s="10">
        <v>0</v>
      </c>
      <c r="F152" s="10">
        <v>0</v>
      </c>
      <c r="G152" s="10">
        <v>0</v>
      </c>
    </row>
    <row r="153" spans="1:7" ht="15.75" x14ac:dyDescent="0.25">
      <c r="B153" s="2"/>
      <c r="C153" s="10" t="s">
        <v>4</v>
      </c>
      <c r="D153" s="10">
        <v>0</v>
      </c>
      <c r="E153" s="12" t="s">
        <v>33</v>
      </c>
      <c r="F153" s="10">
        <v>0</v>
      </c>
      <c r="G153" s="10">
        <v>1</v>
      </c>
    </row>
    <row r="154" spans="1:7" ht="15.75" x14ac:dyDescent="0.25">
      <c r="B154" s="2"/>
      <c r="C154" s="10" t="s">
        <v>5</v>
      </c>
      <c r="D154" s="10">
        <v>0</v>
      </c>
      <c r="E154" s="10">
        <v>0</v>
      </c>
      <c r="F154" s="12" t="s">
        <v>33</v>
      </c>
      <c r="G154" s="10">
        <v>0</v>
      </c>
    </row>
    <row r="155" spans="1:7" ht="15.75" x14ac:dyDescent="0.25">
      <c r="B155" s="2"/>
      <c r="C155" s="10" t="s">
        <v>32</v>
      </c>
      <c r="D155" s="10">
        <v>1</v>
      </c>
      <c r="E155" s="10">
        <v>0</v>
      </c>
      <c r="F155" s="10">
        <v>0</v>
      </c>
      <c r="G155" s="12" t="s">
        <v>33</v>
      </c>
    </row>
    <row r="156" spans="1:7" ht="15.75" x14ac:dyDescent="0.25">
      <c r="B156" s="2"/>
      <c r="C156" s="2"/>
    </row>
    <row r="157" spans="1:7" ht="15.75" x14ac:dyDescent="0.25">
      <c r="B157" s="2"/>
      <c r="C157" s="2"/>
    </row>
    <row r="158" spans="1:7" ht="15.75" x14ac:dyDescent="0.25">
      <c r="B158" s="2"/>
      <c r="C158" s="2"/>
    </row>
    <row r="159" spans="1:7" ht="15.75" x14ac:dyDescent="0.25">
      <c r="B159" s="2"/>
      <c r="C159" s="2"/>
    </row>
    <row r="160" spans="1:7" ht="15.75" x14ac:dyDescent="0.25">
      <c r="B160" s="2"/>
      <c r="C160" s="2"/>
    </row>
    <row r="161" spans="1:16" ht="15.75" x14ac:dyDescent="0.25">
      <c r="B161" s="2"/>
      <c r="C161" s="2"/>
    </row>
    <row r="162" spans="1:16" ht="15.75" x14ac:dyDescent="0.25">
      <c r="B162" s="2"/>
      <c r="C162" s="2"/>
    </row>
    <row r="164" spans="1:16" ht="15.75" x14ac:dyDescent="0.25">
      <c r="A164" s="1"/>
      <c r="B164" s="3"/>
      <c r="C164" s="3"/>
    </row>
    <row r="165" spans="1:16" ht="15.75" x14ac:dyDescent="0.25">
      <c r="H165" s="23" t="s">
        <v>65</v>
      </c>
    </row>
    <row r="166" spans="1:16" ht="15.75" x14ac:dyDescent="0.25">
      <c r="C166" s="10" t="s">
        <v>3</v>
      </c>
      <c r="D166" s="18" t="s">
        <v>33</v>
      </c>
      <c r="E166" s="19">
        <v>0</v>
      </c>
      <c r="F166" s="19">
        <v>0</v>
      </c>
      <c r="G166" s="21">
        <v>0</v>
      </c>
      <c r="H166" s="10">
        <v>0</v>
      </c>
      <c r="J166" s="1"/>
      <c r="K166" s="1"/>
      <c r="L166" s="1"/>
      <c r="M166" s="1"/>
      <c r="N166" s="1"/>
      <c r="O166" s="1"/>
      <c r="P166" s="1"/>
    </row>
    <row r="167" spans="1:16" ht="15.75" x14ac:dyDescent="0.25">
      <c r="C167" s="10" t="s">
        <v>4</v>
      </c>
      <c r="D167" s="19">
        <v>0</v>
      </c>
      <c r="E167" s="18" t="s">
        <v>33</v>
      </c>
      <c r="F167" s="19">
        <v>0</v>
      </c>
      <c r="G167" s="21">
        <v>1</v>
      </c>
      <c r="H167" s="10">
        <v>1</v>
      </c>
      <c r="J167" s="1" t="s">
        <v>69</v>
      </c>
      <c r="K167" s="1"/>
      <c r="L167" s="1"/>
      <c r="M167" s="1"/>
      <c r="N167" s="1"/>
      <c r="O167" s="1"/>
      <c r="P167" s="1"/>
    </row>
    <row r="168" spans="1:16" ht="15.75" x14ac:dyDescent="0.25">
      <c r="C168" s="10" t="s">
        <v>5</v>
      </c>
      <c r="D168" s="19">
        <v>0</v>
      </c>
      <c r="E168" s="19">
        <v>0</v>
      </c>
      <c r="F168" s="18" t="s">
        <v>33</v>
      </c>
      <c r="G168" s="21">
        <v>0</v>
      </c>
      <c r="H168" s="10">
        <v>0</v>
      </c>
      <c r="J168" s="1" t="s">
        <v>70</v>
      </c>
      <c r="K168" s="1"/>
      <c r="L168" s="1"/>
      <c r="M168" s="1"/>
      <c r="N168" s="1"/>
      <c r="O168" s="1"/>
      <c r="P168" s="1"/>
    </row>
    <row r="169" spans="1:16" ht="15.75" x14ac:dyDescent="0.25">
      <c r="C169" s="10" t="s">
        <v>32</v>
      </c>
      <c r="D169" s="19">
        <v>1</v>
      </c>
      <c r="E169" s="19">
        <v>0</v>
      </c>
      <c r="F169" s="19">
        <v>0</v>
      </c>
      <c r="G169" s="22" t="s">
        <v>33</v>
      </c>
      <c r="H169" s="10">
        <v>1</v>
      </c>
      <c r="J169" s="1" t="s">
        <v>71</v>
      </c>
      <c r="K169" s="1"/>
      <c r="L169" s="1"/>
      <c r="M169" s="1"/>
      <c r="N169" s="1"/>
      <c r="O169" s="1"/>
      <c r="P169" s="1"/>
    </row>
    <row r="170" spans="1:16" ht="15.75" x14ac:dyDescent="0.25">
      <c r="J170" s="1" t="s">
        <v>72</v>
      </c>
      <c r="K170" s="1" t="s">
        <v>72</v>
      </c>
      <c r="L170" s="1"/>
      <c r="M170" s="1"/>
      <c r="N170" s="1"/>
      <c r="O170" s="1"/>
      <c r="P170" s="1"/>
    </row>
    <row r="172" spans="1:16" ht="15.75" x14ac:dyDescent="0.25">
      <c r="A172" s="1" t="s">
        <v>64</v>
      </c>
    </row>
    <row r="173" spans="1:16" ht="15.75" x14ac:dyDescent="0.25">
      <c r="C173" s="23" t="s">
        <v>66</v>
      </c>
      <c r="D173" s="23" t="s">
        <v>67</v>
      </c>
      <c r="E173" s="23" t="s">
        <v>68</v>
      </c>
    </row>
    <row r="174" spans="1:16" ht="15.75" x14ac:dyDescent="0.25">
      <c r="C174" s="23" t="s">
        <v>4</v>
      </c>
      <c r="D174" s="23">
        <v>1</v>
      </c>
      <c r="E174" s="23">
        <v>1</v>
      </c>
    </row>
    <row r="175" spans="1:16" ht="15.75" x14ac:dyDescent="0.25">
      <c r="C175" s="23" t="s">
        <v>6</v>
      </c>
      <c r="D175" s="23">
        <v>1</v>
      </c>
      <c r="E175" s="23">
        <v>2</v>
      </c>
    </row>
    <row r="176" spans="1:16" ht="15.75" x14ac:dyDescent="0.25">
      <c r="C176" s="23" t="s">
        <v>5</v>
      </c>
      <c r="D176" s="23">
        <v>0</v>
      </c>
      <c r="E176" s="23">
        <v>3</v>
      </c>
    </row>
    <row r="177" spans="3:5" ht="15.75" x14ac:dyDescent="0.25">
      <c r="C177" s="23" t="s">
        <v>3</v>
      </c>
      <c r="D177" s="23">
        <v>0</v>
      </c>
      <c r="E177" s="23">
        <v>4</v>
      </c>
    </row>
  </sheetData>
  <mergeCells count="3">
    <mergeCell ref="B62:G62"/>
    <mergeCell ref="B17:G17"/>
    <mergeCell ref="B42:G4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2023-01-02T12:59:05Z</dcterms:created>
  <dcterms:modified xsi:type="dcterms:W3CDTF">2023-06-14T18:37:24Z</dcterms:modified>
</cp:coreProperties>
</file>