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690\Desktop\"/>
    </mc:Choice>
  </mc:AlternateContent>
  <xr:revisionPtr revIDLastSave="0" documentId="8_{DC2B24FB-4918-4435-A655-FBA3BC1A224B}" xr6:coauthVersionLast="46" xr6:coauthVersionMax="46" xr10:uidLastSave="{00000000-0000-0000-0000-000000000000}"/>
  <bookViews>
    <workbookView xWindow="-108" yWindow="-108" windowWidth="23256" windowHeight="12576" xr2:uid="{2AC5D54C-4295-4B5C-A58A-FBBC37252D84}"/>
  </bookViews>
  <sheets>
    <sheet name="Φύλλο1" sheetId="1" r:id="rId1"/>
  </sheets>
  <definedNames>
    <definedName name="_xlchart.v1.0" hidden="1">Φύλλο1!$B$108:$B$111</definedName>
    <definedName name="_xlchart.v1.1" hidden="1">Φύλλο1!$C$108</definedName>
    <definedName name="_xlchart.v1.2" hidden="1">Φύλλο1!$C$108:$C$111</definedName>
    <definedName name="_xlchart.v1.3" hidden="1">Φύλλο1!$D$106</definedName>
    <definedName name="_xlchart.v1.4" hidden="1">Φύλλο1!$D$108:$D$111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1" l="1"/>
  <c r="D119" i="1"/>
  <c r="D118" i="1"/>
  <c r="D117" i="1"/>
  <c r="D115" i="1"/>
  <c r="C115" i="1"/>
  <c r="D114" i="1"/>
  <c r="C114" i="1"/>
  <c r="D113" i="1"/>
  <c r="C113" i="1"/>
  <c r="D112" i="1"/>
  <c r="C112" i="1"/>
  <c r="D85" i="1"/>
  <c r="D84" i="1"/>
  <c r="D83" i="1"/>
  <c r="D82" i="1"/>
  <c r="D81" i="1"/>
  <c r="C81" i="1"/>
  <c r="D80" i="1"/>
  <c r="C80" i="1"/>
  <c r="D79" i="1"/>
  <c r="C79" i="1"/>
  <c r="D78" i="1"/>
  <c r="C78" i="1"/>
  <c r="D58" i="1"/>
  <c r="D57" i="1"/>
  <c r="D56" i="1"/>
  <c r="D55" i="1"/>
  <c r="C55" i="1"/>
  <c r="C58" i="1"/>
  <c r="C57" i="1"/>
  <c r="C56" i="1"/>
  <c r="L39" i="1"/>
  <c r="L38" i="1"/>
  <c r="L37" i="1"/>
  <c r="L36" i="1"/>
  <c r="C39" i="1"/>
  <c r="C38" i="1"/>
  <c r="C37" i="1"/>
  <c r="C36" i="1"/>
  <c r="L21" i="1"/>
  <c r="L24" i="1"/>
  <c r="L23" i="1"/>
  <c r="L22" i="1"/>
  <c r="C24" i="1"/>
  <c r="C23" i="1"/>
  <c r="C22" i="1"/>
  <c r="C21" i="1"/>
</calcChain>
</file>

<file path=xl/sharedStrings.xml><?xml version="1.0" encoding="utf-8"?>
<sst xmlns="http://schemas.openxmlformats.org/spreadsheetml/2006/main" count="87" uniqueCount="32">
  <si>
    <t>ΜΕΛΕΤΗ ΑΠΟΔΟΣΗΣ ΤΗΣ ΣΥΝΑΡΤΗΣΗΣ FIND-BY-NAME ΣΤΗΝ 3η ΕΡΓΑΣΙΑ ΤΟΥ ΠΡΟΓΡΑΜΜΑΤΙΣΜΟΥ ΙΙ</t>
  </si>
  <si>
    <t xml:space="preserve">Ν  </t>
  </si>
  <si>
    <t>comp_(@)</t>
  </si>
  <si>
    <t xml:space="preserve">Για 500 εγγραφές : </t>
  </si>
  <si>
    <t>Άθροισμα</t>
  </si>
  <si>
    <t>Μέσος όρος</t>
  </si>
  <si>
    <t>Τρέχον σύνολο</t>
  </si>
  <si>
    <t>Πλήθος</t>
  </si>
  <si>
    <t>Για 1000 εγγραφές :</t>
  </si>
  <si>
    <t>Ν</t>
  </si>
  <si>
    <t>Για 10000 εγγραφές :</t>
  </si>
  <si>
    <t>Gavouras</t>
  </si>
  <si>
    <t>Για 100000 εγγραφές</t>
  </si>
  <si>
    <t>Avg</t>
  </si>
  <si>
    <t>Median</t>
  </si>
  <si>
    <t>Min</t>
  </si>
  <si>
    <t>Max</t>
  </si>
  <si>
    <t>&lt; Για την συνάρτηση find by name , η αναζήτηση του ονόματος GAVOURAS θεωρείται out of bounds περίπτωση!</t>
  </si>
  <si>
    <t>Εγγραφές</t>
  </si>
  <si>
    <t>comp_($)</t>
  </si>
  <si>
    <t>Για την συνάρτηση find βρήκα της συγκρίσης που υλοποιεί στις 500, 1000, 10000, 100000 εγγραφές σε out of bounds περιπτώσεις  για να τις συγκρίνω με τις καινούργιες μεθόδους αναζήτησης:</t>
  </si>
  <si>
    <t>Για την περίπτωση που έχουμε 500 , 1000 με διάφορα ονόματα :</t>
  </si>
  <si>
    <t>Για 500 εγγραφές :</t>
  </si>
  <si>
    <t>Find</t>
  </si>
  <si>
    <t>Total Avg</t>
  </si>
  <si>
    <t>Total Median</t>
  </si>
  <si>
    <t>Charles</t>
  </si>
  <si>
    <t>Piper</t>
  </si>
  <si>
    <t>Harriet</t>
  </si>
  <si>
    <t>William</t>
  </si>
  <si>
    <t>Benjamin</t>
  </si>
  <si>
    <t>Bethany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</si>
</sst>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u/>
      <sz val="22"/>
      <color rgb="FFFF0000"/>
      <name val="Calibri"/>
      <family val="2"/>
      <charset val="161"/>
      <scheme val="minor"/>
    </font>
    <font>
      <sz val="12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4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Φύλλο1!$B$14:$C$14</c:f>
              <c:strCache>
                <c:ptCount val="1"/>
                <c:pt idx="0">
                  <c:v>Για 500 εγγραφές :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(Φύλλο1!$B$17,Φύλλο1!$B$18,Φύλλο1!$B$19,Φύλλο1!$B$20)</c:f>
              <c:strCache>
                <c:ptCount val="4"/>
                <c:pt idx="0">
                  <c:v>Charles</c:v>
                </c:pt>
                <c:pt idx="1">
                  <c:v>Piper</c:v>
                </c:pt>
                <c:pt idx="2">
                  <c:v>Harriet</c:v>
                </c:pt>
                <c:pt idx="3">
                  <c:v>Gavouras</c:v>
                </c:pt>
              </c:strCache>
            </c:strRef>
          </c:cat>
          <c:val>
            <c:numRef>
              <c:f>Φύλλο1!$C$17:$C$20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4A7D-9554-C1612476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766720"/>
        <c:axId val="158772960"/>
      </c:barChart>
      <c:catAx>
        <c:axId val="15876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8772960"/>
        <c:crosses val="autoZero"/>
        <c:auto val="1"/>
        <c:lblAlgn val="ctr"/>
        <c:lblOffset val="100"/>
        <c:noMultiLvlLbl val="0"/>
      </c:catAx>
      <c:valAx>
        <c:axId val="1587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87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/>
              <a:t>Για</a:t>
            </a:r>
            <a:r>
              <a:rPr lang="el-GR" baseline="0"/>
              <a:t> 1000 εγγραφές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Φύλλο1!$C$106</c:f>
              <c:strCache>
                <c:ptCount val="1"/>
                <c:pt idx="0">
                  <c:v>comp_($)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Φύλλο1!$B$108:$B$111</c:f>
              <c:numCache>
                <c:formatCode>General</c:formatCode>
                <c:ptCount val="4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Φύλλο1!$C$108:$C$111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E-4010-BFAF-C847F619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41923456"/>
        <c:axId val="741924704"/>
      </c:barChart>
      <c:catAx>
        <c:axId val="74192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924704"/>
        <c:crosses val="autoZero"/>
        <c:auto val="1"/>
        <c:lblAlgn val="ctr"/>
        <c:lblOffset val="100"/>
        <c:noMultiLvlLbl val="0"/>
      </c:catAx>
      <c:valAx>
        <c:axId val="7419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9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baseline="0">
                <a:effectLst/>
              </a:rPr>
              <a:t>Σύγριση </a:t>
            </a:r>
            <a:r>
              <a:rPr lang="en-US" sz="1800" b="1" i="0" baseline="0">
                <a:effectLst/>
              </a:rPr>
              <a:t>find - find_by_name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Φύλλο1!$C$108</c:f>
              <c:strCache>
                <c:ptCount val="1"/>
                <c:pt idx="0">
                  <c:v>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Φύλλο1!$B$108:$B$111</c:f>
              <c:numCache>
                <c:formatCode>General</c:formatCode>
                <c:ptCount val="4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Φύλλο1!$C$108:$C$111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6-4B49-B5A3-126F9FB1AB0A}"/>
            </c:ext>
          </c:extLst>
        </c:ser>
        <c:ser>
          <c:idx val="1"/>
          <c:order val="1"/>
          <c:tx>
            <c:strRef>
              <c:f>Φύλλο1!$D$106</c:f>
              <c:strCache>
                <c:ptCount val="1"/>
                <c:pt idx="0">
                  <c:v>comp_(@)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Φύλλο1!$B$108:$B$111</c:f>
              <c:numCache>
                <c:formatCode>General</c:formatCode>
                <c:ptCount val="4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Φύλλο1!$D$108:$D$111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6-4B49-B5A3-126F9FB1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40256"/>
        <c:axId val="741853152"/>
      </c:lineChart>
      <c:catAx>
        <c:axId val="7418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853152"/>
        <c:crosses val="autoZero"/>
        <c:auto val="1"/>
        <c:lblAlgn val="ctr"/>
        <c:lblOffset val="100"/>
        <c:noMultiLvlLbl val="0"/>
      </c:catAx>
      <c:valAx>
        <c:axId val="741853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18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Φύλλο1!$C$106</c:f>
              <c:strCache>
                <c:ptCount val="1"/>
                <c:pt idx="0">
                  <c:v>comp_($)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Φύλλο1!$B$112:$B$115</c:f>
              <c:strCache>
                <c:ptCount val="4"/>
                <c:pt idx="0">
                  <c:v>Avg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</c:strCache>
            </c:strRef>
          </c:cat>
          <c:val>
            <c:numRef>
              <c:f>Φύλλο1!$C$112:$C$115</c:f>
              <c:numCache>
                <c:formatCode>General</c:formatCode>
                <c:ptCount val="4"/>
                <c:pt idx="0">
                  <c:v>14.25</c:v>
                </c:pt>
                <c:pt idx="1">
                  <c:v>18</c:v>
                </c:pt>
                <c:pt idx="2">
                  <c:v>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1-4DB6-ACB4-C233A7D6D8CE}"/>
            </c:ext>
          </c:extLst>
        </c:ser>
        <c:ser>
          <c:idx val="1"/>
          <c:order val="1"/>
          <c:tx>
            <c:strRef>
              <c:f>Φύλλο1!$D$106</c:f>
              <c:strCache>
                <c:ptCount val="1"/>
                <c:pt idx="0">
                  <c:v>comp_(@)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Φύλλο1!$B$112:$B$115</c:f>
              <c:strCache>
                <c:ptCount val="4"/>
                <c:pt idx="0">
                  <c:v>Avg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</c:strCache>
            </c:strRef>
          </c:cat>
          <c:val>
            <c:numRef>
              <c:f>Φύλλο1!$D$112:$D$115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1-4DB6-ACB4-C233A7D6D8CE}"/>
            </c:ext>
          </c:extLst>
        </c:ser>
        <c:ser>
          <c:idx val="2"/>
          <c:order val="2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Φύλλο1!$B$112:$B$115</c:f>
              <c:strCache>
                <c:ptCount val="4"/>
                <c:pt idx="0">
                  <c:v>Avg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</c:strCache>
            </c:strRef>
          </c:cat>
          <c:val>
            <c:numRef>
              <c:f>Φύλλο1!$D$116:$D$119</c:f>
              <c:numCache>
                <c:formatCode>General</c:formatCode>
                <c:ptCount val="4"/>
                <c:pt idx="0">
                  <c:v>9.125</c:v>
                </c:pt>
                <c:pt idx="1">
                  <c:v>6</c:v>
                </c:pt>
                <c:pt idx="2">
                  <c:v>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1-4DB6-ACB4-C233A7D6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1229440"/>
        <c:axId val="331243584"/>
      </c:barChart>
      <c:catAx>
        <c:axId val="3312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243584"/>
        <c:crosses val="autoZero"/>
        <c:auto val="1"/>
        <c:lblAlgn val="ctr"/>
        <c:lblOffset val="100"/>
        <c:noMultiLvlLbl val="0"/>
      </c:catAx>
      <c:valAx>
        <c:axId val="3312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2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Φύλλο1!$K$14:$L$14</c:f>
              <c:strCache>
                <c:ptCount val="1"/>
                <c:pt idx="0">
                  <c:v>Για 1000 εγγραφές 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Φύλλο1!$K$17:$K$20</c:f>
              <c:strCache>
                <c:ptCount val="4"/>
                <c:pt idx="0">
                  <c:v>Charles</c:v>
                </c:pt>
                <c:pt idx="1">
                  <c:v>Harriet</c:v>
                </c:pt>
                <c:pt idx="2">
                  <c:v>William</c:v>
                </c:pt>
                <c:pt idx="3">
                  <c:v>Gavouras</c:v>
                </c:pt>
              </c:strCache>
            </c:strRef>
          </c:cat>
          <c:val>
            <c:numRef>
              <c:f>Φύλλο1!$L$17:$L$20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9-43E8-8381-F48B57DC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31200736"/>
        <c:axId val="331221536"/>
      </c:barChart>
      <c:catAx>
        <c:axId val="33120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221536"/>
        <c:crosses val="autoZero"/>
        <c:auto val="1"/>
        <c:lblAlgn val="ctr"/>
        <c:lblOffset val="100"/>
        <c:noMultiLvlLbl val="0"/>
      </c:catAx>
      <c:valAx>
        <c:axId val="3312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2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Φύλλο1!$B$29:$C$29</c:f>
              <c:strCache>
                <c:ptCount val="1"/>
                <c:pt idx="0">
                  <c:v>Για 10000 εγγραφές 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Φύλλο1!$B$32:$B$35</c:f>
              <c:strCache>
                <c:ptCount val="4"/>
                <c:pt idx="0">
                  <c:v>Charles</c:v>
                </c:pt>
                <c:pt idx="1">
                  <c:v>William</c:v>
                </c:pt>
                <c:pt idx="2">
                  <c:v>Benjamin</c:v>
                </c:pt>
                <c:pt idx="3">
                  <c:v>Gavouras</c:v>
                </c:pt>
              </c:strCache>
            </c: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46</c:v>
                </c:pt>
                <c:pt idx="1">
                  <c:v>61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9-4DCD-8698-172BB399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45681728"/>
        <c:axId val="245687552"/>
      </c:barChart>
      <c:catAx>
        <c:axId val="24568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5687552"/>
        <c:crosses val="autoZero"/>
        <c:auto val="1"/>
        <c:lblAlgn val="ctr"/>
        <c:lblOffset val="100"/>
        <c:noMultiLvlLbl val="0"/>
      </c:catAx>
      <c:valAx>
        <c:axId val="2456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56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Φύλλο1!$K$29:$L$29</c:f>
              <c:strCache>
                <c:ptCount val="1"/>
                <c:pt idx="0">
                  <c:v>Για 100000 εγγραφές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(Φύλλο1!$K$32,Φύλλο1!$K$33,Φύλλο1!$K$34,Φύλλο1!$K$35)</c:f>
              <c:strCache>
                <c:ptCount val="4"/>
                <c:pt idx="0">
                  <c:v>Charles</c:v>
                </c:pt>
                <c:pt idx="1">
                  <c:v>Benjamin</c:v>
                </c:pt>
                <c:pt idx="2">
                  <c:v>Bethany</c:v>
                </c:pt>
                <c:pt idx="3">
                  <c:v>Gavouras</c:v>
                </c:pt>
              </c:strCache>
            </c: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436</c:v>
                </c:pt>
                <c:pt idx="1">
                  <c:v>258</c:v>
                </c:pt>
                <c:pt idx="2">
                  <c:v>242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9-4458-9E3A-7D774A46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44046288"/>
        <c:axId val="244058768"/>
      </c:barChart>
      <c:catAx>
        <c:axId val="24404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058768"/>
        <c:crosses val="autoZero"/>
        <c:auto val="1"/>
        <c:lblAlgn val="ctr"/>
        <c:lblOffset val="100"/>
        <c:noMultiLvlLbl val="0"/>
      </c:catAx>
      <c:valAx>
        <c:axId val="2440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40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38052212050203521"/>
          <c:y val="2.9411764705882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Φύλλο1!$B$49</c:f>
              <c:strCache>
                <c:ptCount val="1"/>
                <c:pt idx="0">
                  <c:v>Εγγραφές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Φύλλο1!$B$51:$B$54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Φύλλο1!$C$51:$C$54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28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1-4025-B94A-1DE861CB3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35567184"/>
        <c:axId val="235557616"/>
      </c:barChart>
      <c:catAx>
        <c:axId val="23556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5557616"/>
        <c:crosses val="autoZero"/>
        <c:auto val="1"/>
        <c:lblAlgn val="ctr"/>
        <c:lblOffset val="100"/>
        <c:noMultiLvlLbl val="0"/>
      </c:catAx>
      <c:valAx>
        <c:axId val="2355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355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Σύγρισ</a:t>
            </a:r>
            <a:r>
              <a:rPr lang="el-GR" baseline="0"/>
              <a:t>η </a:t>
            </a:r>
            <a:r>
              <a:rPr lang="en-US" baseline="0"/>
              <a:t>find - find_by_name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compare_find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Φύλλο1!$B$51:$B$54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Φύλλο1!$C$51:$C$54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28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3-4CE6-A261-ED760E5C39B7}"/>
            </c:ext>
          </c:extLst>
        </c:ser>
        <c:ser>
          <c:idx val="1"/>
          <c:order val="1"/>
          <c:tx>
            <c:v>compare_find-by-name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Φύλλο1!$B$51:$B$54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Φύλλο1!$D$51:$D$54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3-4CE6-A261-ED760E5C39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1060080"/>
        <c:axId val="641060912"/>
      </c:lineChart>
      <c:catAx>
        <c:axId val="6410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060912"/>
        <c:crosses val="autoZero"/>
        <c:auto val="1"/>
        <c:lblAlgn val="ctr"/>
        <c:lblOffset val="100"/>
        <c:noMultiLvlLbl val="0"/>
      </c:catAx>
      <c:valAx>
        <c:axId val="641060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0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/>
              <a:t>Για</a:t>
            </a:r>
            <a:r>
              <a:rPr lang="el-GR" baseline="0"/>
              <a:t> 500 εγγραφές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Φύλλο1!$B$71:$C$71</c:f>
              <c:strCache>
                <c:ptCount val="1"/>
                <c:pt idx="0">
                  <c:v>Για 500 εγγραφές :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Φύλλο1!$B$74:$B$77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Φύλλο1!$C$74:$C$77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4946-9103-0F2D731E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1027216"/>
        <c:axId val="641027632"/>
      </c:barChart>
      <c:catAx>
        <c:axId val="64102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027632"/>
        <c:crosses val="autoZero"/>
        <c:auto val="1"/>
        <c:lblAlgn val="ctr"/>
        <c:lblOffset val="100"/>
        <c:noMultiLvlLbl val="0"/>
      </c:catAx>
      <c:valAx>
        <c:axId val="6410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0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baseline="0">
                <a:effectLst/>
              </a:rPr>
              <a:t>Σύγριση </a:t>
            </a:r>
            <a:r>
              <a:rPr lang="en-US" sz="1800" b="1" i="0" baseline="0">
                <a:effectLst/>
              </a:rPr>
              <a:t>find - find_by_name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Φύλλο1!$C$72</c:f>
              <c:strCache>
                <c:ptCount val="1"/>
                <c:pt idx="0">
                  <c:v>comp_($)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Φύλλο1!$B$74:$B$77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Φύλλο1!$C$74:$C$77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2-4DB2-83D7-753AF6D6DC07}"/>
            </c:ext>
          </c:extLst>
        </c:ser>
        <c:ser>
          <c:idx val="1"/>
          <c:order val="1"/>
          <c:tx>
            <c:strRef>
              <c:f>Φύλλο1!$D$72</c:f>
              <c:strCache>
                <c:ptCount val="1"/>
                <c:pt idx="0">
                  <c:v>comp_(@)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Φύλλο1!$B$74:$B$77</c:f>
              <c:numCache>
                <c:formatCode>General</c:formatCode>
                <c:ptCount val="4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Φύλλο1!$D$74:$D$77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2-4DB2-83D7-753AF6D6D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1434608"/>
        <c:axId val="641439600"/>
      </c:lineChart>
      <c:catAx>
        <c:axId val="6414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1439600"/>
        <c:crosses val="autoZero"/>
        <c:auto val="1"/>
        <c:lblAlgn val="ctr"/>
        <c:lblOffset val="100"/>
        <c:noMultiLvlLbl val="0"/>
      </c:catAx>
      <c:valAx>
        <c:axId val="641439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14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Φύλλο1!$C$72</c:f>
              <c:strCache>
                <c:ptCount val="1"/>
                <c:pt idx="0">
                  <c:v>comp_($)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Φύλλο1!$B$78:$B$81</c:f>
              <c:strCache>
                <c:ptCount val="4"/>
                <c:pt idx="0">
                  <c:v>Avg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</c:strCache>
            </c:strRef>
          </c:cat>
          <c:val>
            <c:numRef>
              <c:f>Φύλλο1!$C$78:$C$81</c:f>
              <c:numCache>
                <c:formatCode>General</c:formatCode>
                <c:ptCount val="4"/>
                <c:pt idx="0">
                  <c:v>16.75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6-416E-ABA7-1062538831E5}"/>
            </c:ext>
          </c:extLst>
        </c:ser>
        <c:ser>
          <c:idx val="1"/>
          <c:order val="1"/>
          <c:tx>
            <c:strRef>
              <c:f>Φύλλο1!$D$72</c:f>
              <c:strCache>
                <c:ptCount val="1"/>
                <c:pt idx="0">
                  <c:v>comp_(@)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Φύλλο1!$B$78:$B$81</c:f>
              <c:strCache>
                <c:ptCount val="4"/>
                <c:pt idx="0">
                  <c:v>Avg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</c:strCache>
            </c:strRef>
          </c:cat>
          <c:val>
            <c:numRef>
              <c:f>Φύλλο1!$D$78:$D$81</c:f>
              <c:numCache>
                <c:formatCode>General</c:formatCode>
                <c:ptCount val="4"/>
                <c:pt idx="0">
                  <c:v>3.75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6-416E-ABA7-1062538831E5}"/>
            </c:ext>
          </c:extLst>
        </c:ser>
        <c:ser>
          <c:idx val="2"/>
          <c:order val="2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Φύλλο1!$B$78:$B$81</c:f>
              <c:strCache>
                <c:ptCount val="4"/>
                <c:pt idx="0">
                  <c:v>Avg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</c:strCache>
            </c:strRef>
          </c:cat>
          <c:val>
            <c:numRef>
              <c:f>Φύλλο1!$D$82:$D$85</c:f>
              <c:numCache>
                <c:formatCode>General</c:formatCode>
                <c:ptCount val="4"/>
                <c:pt idx="0">
                  <c:v>10.25</c:v>
                </c:pt>
                <c:pt idx="1">
                  <c:v>10.5</c:v>
                </c:pt>
                <c:pt idx="2">
                  <c:v>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6-416E-ABA7-10625388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1918048"/>
        <c:axId val="741933440"/>
      </c:barChart>
      <c:catAx>
        <c:axId val="7419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933440"/>
        <c:crosses val="autoZero"/>
        <c:auto val="1"/>
        <c:lblAlgn val="ctr"/>
        <c:lblOffset val="100"/>
        <c:noMultiLvlLbl val="0"/>
      </c:catAx>
      <c:valAx>
        <c:axId val="7419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9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11</xdr:row>
      <xdr:rowOff>68580</xdr:rowOff>
    </xdr:from>
    <xdr:to>
      <xdr:col>9</xdr:col>
      <xdr:colOff>312420</xdr:colOff>
      <xdr:row>24</xdr:row>
      <xdr:rowOff>15240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CA996EA8-7BC0-49A6-BFCB-F9FCF6BD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11</xdr:row>
      <xdr:rowOff>60960</xdr:rowOff>
    </xdr:from>
    <xdr:to>
      <xdr:col>19</xdr:col>
      <xdr:colOff>76200</xdr:colOff>
      <xdr:row>24</xdr:row>
      <xdr:rowOff>30480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F16D92D4-F88B-4A79-8E72-E5B963D03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167640</xdr:colOff>
      <xdr:row>26</xdr:row>
      <xdr:rowOff>83820</xdr:rowOff>
    </xdr:from>
    <xdr:to>
      <xdr:col>9</xdr:col>
      <xdr:colOff>411480</xdr:colOff>
      <xdr:row>39</xdr:row>
      <xdr:rowOff>22860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1DB7290C-EC98-4534-AA8F-D32C4B9C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167640</xdr:colOff>
      <xdr:row>26</xdr:row>
      <xdr:rowOff>91440</xdr:rowOff>
    </xdr:from>
    <xdr:to>
      <xdr:col>18</xdr:col>
      <xdr:colOff>510540</xdr:colOff>
      <xdr:row>39</xdr:row>
      <xdr:rowOff>22860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53441994-EE7F-4EC2-9692-6374ADE2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472440</xdr:colOff>
      <xdr:row>46</xdr:row>
      <xdr:rowOff>22860</xdr:rowOff>
    </xdr:from>
    <xdr:to>
      <xdr:col>11</xdr:col>
      <xdr:colOff>327660</xdr:colOff>
      <xdr:row>60</xdr:row>
      <xdr:rowOff>53340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ED295DA4-4ABA-4863-94B9-A414A87B3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502920</xdr:colOff>
      <xdr:row>46</xdr:row>
      <xdr:rowOff>7620</xdr:rowOff>
    </xdr:from>
    <xdr:to>
      <xdr:col>18</xdr:col>
      <xdr:colOff>594360</xdr:colOff>
      <xdr:row>60</xdr:row>
      <xdr:rowOff>83820</xdr:rowOff>
    </xdr:to>
    <xdr:graphicFrame macro="">
      <xdr:nvGraphicFramePr>
        <xdr:cNvPr id="15" name="Γράφημα 14">
          <a:extLst>
            <a:ext uri="{FF2B5EF4-FFF2-40B4-BE49-F238E27FC236}">
              <a16:creationId xmlns:a16="http://schemas.microsoft.com/office/drawing/2014/main" id="{287B7F46-8F55-481D-B302-BF42D30F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464820</xdr:colOff>
      <xdr:row>68</xdr:row>
      <xdr:rowOff>160020</xdr:rowOff>
    </xdr:from>
    <xdr:to>
      <xdr:col>11</xdr:col>
      <xdr:colOff>342900</xdr:colOff>
      <xdr:row>82</xdr:row>
      <xdr:rowOff>91440</xdr:rowOff>
    </xdr:to>
    <xdr:graphicFrame macro="">
      <xdr:nvGraphicFramePr>
        <xdr:cNvPr id="16" name="Γράφημα 15">
          <a:extLst>
            <a:ext uri="{FF2B5EF4-FFF2-40B4-BE49-F238E27FC236}">
              <a16:creationId xmlns:a16="http://schemas.microsoft.com/office/drawing/2014/main" id="{2CC356C9-5B1D-4C6D-B2D7-EE5F143A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586740</xdr:colOff>
      <xdr:row>68</xdr:row>
      <xdr:rowOff>99060</xdr:rowOff>
    </xdr:from>
    <xdr:to>
      <xdr:col>19</xdr:col>
      <xdr:colOff>22860</xdr:colOff>
      <xdr:row>82</xdr:row>
      <xdr:rowOff>137160</xdr:rowOff>
    </xdr:to>
    <xdr:graphicFrame macro="">
      <xdr:nvGraphicFramePr>
        <xdr:cNvPr id="17" name="Γράφημα 16">
          <a:extLst>
            <a:ext uri="{FF2B5EF4-FFF2-40B4-BE49-F238E27FC236}">
              <a16:creationId xmlns:a16="http://schemas.microsoft.com/office/drawing/2014/main" id="{A49F7FA6-6CF5-4595-AC3C-E3BA6592E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106680</xdr:colOff>
      <xdr:row>83</xdr:row>
      <xdr:rowOff>30480</xdr:rowOff>
    </xdr:from>
    <xdr:to>
      <xdr:col>15</xdr:col>
      <xdr:colOff>411480</xdr:colOff>
      <xdr:row>98</xdr:row>
      <xdr:rowOff>30480</xdr:rowOff>
    </xdr:to>
    <xdr:graphicFrame macro="">
      <xdr:nvGraphicFramePr>
        <xdr:cNvPr id="19" name="Γράφημα 18">
          <a:extLst>
            <a:ext uri="{FF2B5EF4-FFF2-40B4-BE49-F238E27FC236}">
              <a16:creationId xmlns:a16="http://schemas.microsoft.com/office/drawing/2014/main" id="{777A453F-B6E3-4D8A-8BFA-5CB0465BB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289560</xdr:colOff>
      <xdr:row>103</xdr:row>
      <xdr:rowOff>160020</xdr:rowOff>
    </xdr:from>
    <xdr:to>
      <xdr:col>11</xdr:col>
      <xdr:colOff>594360</xdr:colOff>
      <xdr:row>118</xdr:row>
      <xdr:rowOff>160020</xdr:rowOff>
    </xdr:to>
    <xdr:graphicFrame macro="">
      <xdr:nvGraphicFramePr>
        <xdr:cNvPr id="20" name="Γράφημα 19">
          <a:extLst>
            <a:ext uri="{FF2B5EF4-FFF2-40B4-BE49-F238E27FC236}">
              <a16:creationId xmlns:a16="http://schemas.microsoft.com/office/drawing/2014/main" id="{2987AD2F-A29A-4CCD-9C82-63E437EEF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495300</xdr:colOff>
      <xdr:row>103</xdr:row>
      <xdr:rowOff>137160</xdr:rowOff>
    </xdr:from>
    <xdr:to>
      <xdr:col>20</xdr:col>
      <xdr:colOff>190500</xdr:colOff>
      <xdr:row>118</xdr:row>
      <xdr:rowOff>137160</xdr:rowOff>
    </xdr:to>
    <xdr:graphicFrame macro="">
      <xdr:nvGraphicFramePr>
        <xdr:cNvPr id="22" name="Γράφημα 21">
          <a:extLst>
            <a:ext uri="{FF2B5EF4-FFF2-40B4-BE49-F238E27FC236}">
              <a16:creationId xmlns:a16="http://schemas.microsoft.com/office/drawing/2014/main" id="{91C64B2D-88B9-458B-8816-DB0C7D07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320040</xdr:colOff>
      <xdr:row>120</xdr:row>
      <xdr:rowOff>68580</xdr:rowOff>
    </xdr:from>
    <xdr:to>
      <xdr:col>16</xdr:col>
      <xdr:colOff>15240</xdr:colOff>
      <xdr:row>135</xdr:row>
      <xdr:rowOff>68580</xdr:rowOff>
    </xdr:to>
    <xdr:graphicFrame macro="">
      <xdr:nvGraphicFramePr>
        <xdr:cNvPr id="23" name="Γράφημα 22">
          <a:extLst>
            <a:ext uri="{FF2B5EF4-FFF2-40B4-BE49-F238E27FC236}">
              <a16:creationId xmlns:a16="http://schemas.microsoft.com/office/drawing/2014/main" id="{5D5C61E4-2E01-4E55-8582-DDC2D735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5DAE-4462-4D91-A643-4E9B88D2A278}">
  <dimension ref="A1:L119"/>
  <sheetViews>
    <sheetView tabSelected="1" topLeftCell="A13" workbookViewId="0">
      <selection activeCell="V34" sqref="V34"/>
    </sheetView>
  </sheetViews>
  <sheetFormatPr defaultRowHeight="14.4" x14ac:dyDescent="0.3"/>
  <cols>
    <col min="2" max="2" width="9" customWidth="1"/>
    <col min="3" max="3" width="8.88671875" customWidth="1"/>
    <col min="4" max="4" width="8.77734375" customWidth="1"/>
  </cols>
  <sheetData>
    <row r="1" spans="1:12" x14ac:dyDescent="0.3">
      <c r="A1" s="3"/>
    </row>
    <row r="4" spans="1:12" ht="28.8" x14ac:dyDescent="0.55000000000000004">
      <c r="B4" s="2" t="s">
        <v>0</v>
      </c>
      <c r="D4" s="2"/>
      <c r="E4" s="2"/>
    </row>
    <row r="8" spans="1:12" ht="15.6" x14ac:dyDescent="0.3">
      <c r="B8" s="1" t="s">
        <v>17</v>
      </c>
    </row>
    <row r="14" spans="1:12" x14ac:dyDescent="0.3">
      <c r="B14" s="5" t="s">
        <v>3</v>
      </c>
      <c r="C14" s="5"/>
      <c r="K14" s="5" t="s">
        <v>8</v>
      </c>
      <c r="L14" s="5"/>
    </row>
    <row r="15" spans="1:12" x14ac:dyDescent="0.3">
      <c r="B15" s="5"/>
      <c r="C15" s="5"/>
      <c r="K15" s="5"/>
      <c r="L15" s="5"/>
    </row>
    <row r="16" spans="1:12" x14ac:dyDescent="0.3">
      <c r="B16" s="5" t="s">
        <v>1</v>
      </c>
      <c r="C16" s="5" t="s">
        <v>2</v>
      </c>
      <c r="K16" s="5" t="s">
        <v>9</v>
      </c>
      <c r="L16" s="5" t="s">
        <v>2</v>
      </c>
    </row>
    <row r="17" spans="2:12" x14ac:dyDescent="0.3">
      <c r="B17" s="6" t="s">
        <v>26</v>
      </c>
      <c r="C17" s="6">
        <v>5</v>
      </c>
      <c r="K17" s="6" t="s">
        <v>26</v>
      </c>
      <c r="L17" s="6">
        <v>5</v>
      </c>
    </row>
    <row r="18" spans="2:12" x14ac:dyDescent="0.3">
      <c r="B18" s="6" t="s">
        <v>27</v>
      </c>
      <c r="C18" s="6">
        <v>6</v>
      </c>
      <c r="K18" s="6" t="s">
        <v>28</v>
      </c>
      <c r="L18" s="6">
        <v>3</v>
      </c>
    </row>
    <row r="19" spans="2:12" x14ac:dyDescent="0.3">
      <c r="B19" s="6" t="s">
        <v>28</v>
      </c>
      <c r="C19" s="6">
        <v>3</v>
      </c>
      <c r="K19" s="6" t="s">
        <v>29</v>
      </c>
      <c r="L19" s="6">
        <v>7</v>
      </c>
    </row>
    <row r="20" spans="2:12" x14ac:dyDescent="0.3">
      <c r="B20" s="6" t="s">
        <v>11</v>
      </c>
      <c r="C20" s="6">
        <v>1</v>
      </c>
      <c r="K20" s="6" t="s">
        <v>11</v>
      </c>
      <c r="L20" s="6">
        <v>1</v>
      </c>
    </row>
    <row r="21" spans="2:12" x14ac:dyDescent="0.3">
      <c r="B21" s="6" t="s">
        <v>13</v>
      </c>
      <c r="C21" s="6">
        <f>AVERAGE( C17,C18,C19,C20)</f>
        <v>3.75</v>
      </c>
      <c r="K21" s="6" t="s">
        <v>13</v>
      </c>
      <c r="L21" s="6">
        <f>AVERAGE( L17,L18,L19,L20)</f>
        <v>4</v>
      </c>
    </row>
    <row r="22" spans="2:12" x14ac:dyDescent="0.3">
      <c r="B22" s="6" t="s">
        <v>14</v>
      </c>
      <c r="C22" s="6">
        <f>MEDIAN(C17,C18,C19,C20)</f>
        <v>4</v>
      </c>
      <c r="K22" s="6" t="s">
        <v>14</v>
      </c>
      <c r="L22" s="6">
        <f>MEDIAN(L17,L18,L19,L20)</f>
        <v>4</v>
      </c>
    </row>
    <row r="23" spans="2:12" x14ac:dyDescent="0.3">
      <c r="B23" s="6" t="s">
        <v>15</v>
      </c>
      <c r="C23" s="6">
        <f>MIN(C17,C18,C19,C20)</f>
        <v>1</v>
      </c>
      <c r="K23" s="6" t="s">
        <v>15</v>
      </c>
      <c r="L23" s="6">
        <f>MIN(L17,L18,L19,L20)</f>
        <v>1</v>
      </c>
    </row>
    <row r="24" spans="2:12" x14ac:dyDescent="0.3">
      <c r="B24" s="6" t="s">
        <v>16</v>
      </c>
      <c r="C24" s="6">
        <f>MAX(C17,C18,C20,C19)</f>
        <v>6</v>
      </c>
      <c r="K24" s="6" t="s">
        <v>16</v>
      </c>
      <c r="L24" s="6">
        <f>MAX(L17,L18,L20,L19)</f>
        <v>7</v>
      </c>
    </row>
    <row r="29" spans="2:12" x14ac:dyDescent="0.3">
      <c r="B29" s="6" t="s">
        <v>10</v>
      </c>
      <c r="C29" s="6"/>
      <c r="K29" s="6" t="s">
        <v>12</v>
      </c>
      <c r="L29" s="6"/>
    </row>
    <row r="30" spans="2:12" x14ac:dyDescent="0.3">
      <c r="B30" s="6"/>
      <c r="C30" s="6"/>
      <c r="K30" s="6"/>
      <c r="L30" s="6"/>
    </row>
    <row r="31" spans="2:12" x14ac:dyDescent="0.3">
      <c r="B31" s="6" t="s">
        <v>9</v>
      </c>
      <c r="C31" s="6" t="s">
        <v>2</v>
      </c>
      <c r="K31" s="6" t="s">
        <v>9</v>
      </c>
      <c r="L31" s="6" t="s">
        <v>2</v>
      </c>
    </row>
    <row r="32" spans="2:12" x14ac:dyDescent="0.3">
      <c r="B32" s="6" t="s">
        <v>26</v>
      </c>
      <c r="C32" s="6">
        <v>46</v>
      </c>
      <c r="K32" s="6" t="s">
        <v>26</v>
      </c>
      <c r="L32" s="6">
        <v>436</v>
      </c>
    </row>
    <row r="33" spans="2:12" x14ac:dyDescent="0.3">
      <c r="B33" s="6" t="s">
        <v>29</v>
      </c>
      <c r="C33" s="6">
        <v>61</v>
      </c>
      <c r="K33" s="6" t="s">
        <v>30</v>
      </c>
      <c r="L33" s="6">
        <v>258</v>
      </c>
    </row>
    <row r="34" spans="2:12" x14ac:dyDescent="0.3">
      <c r="B34" s="6" t="s">
        <v>30</v>
      </c>
      <c r="C34" s="6">
        <v>26</v>
      </c>
      <c r="K34" s="6" t="s">
        <v>31</v>
      </c>
      <c r="L34" s="6">
        <v>242</v>
      </c>
    </row>
    <row r="35" spans="2:12" x14ac:dyDescent="0.3">
      <c r="B35" s="6" t="s">
        <v>11</v>
      </c>
      <c r="C35" s="6">
        <v>0</v>
      </c>
      <c r="K35" s="6" t="s">
        <v>11</v>
      </c>
      <c r="L35" s="6">
        <v>0</v>
      </c>
    </row>
    <row r="36" spans="2:12" x14ac:dyDescent="0.3">
      <c r="B36" s="6" t="s">
        <v>13</v>
      </c>
      <c r="C36" s="6">
        <f>AVERAGE( C32,C33,C34,C35)</f>
        <v>33.25</v>
      </c>
      <c r="K36" s="6" t="s">
        <v>13</v>
      </c>
      <c r="L36" s="6">
        <f>AVERAGE( L32,L33,L34,L35)</f>
        <v>234</v>
      </c>
    </row>
    <row r="37" spans="2:12" x14ac:dyDescent="0.3">
      <c r="B37" s="6" t="s">
        <v>14</v>
      </c>
      <c r="C37" s="6">
        <f>MEDIAN(C32,C33,C34,C35)</f>
        <v>36</v>
      </c>
      <c r="K37" s="6" t="s">
        <v>14</v>
      </c>
      <c r="L37" s="6">
        <f>MEDIAN(L32,L33,L34,L35)</f>
        <v>250</v>
      </c>
    </row>
    <row r="38" spans="2:12" x14ac:dyDescent="0.3">
      <c r="B38" s="6" t="s">
        <v>15</v>
      </c>
      <c r="C38" s="6">
        <f>MIN(C32,C33,C34,C35)</f>
        <v>0</v>
      </c>
      <c r="K38" s="6" t="s">
        <v>15</v>
      </c>
      <c r="L38" s="6">
        <f>MIN(L32,L33,L34,L35)</f>
        <v>0</v>
      </c>
    </row>
    <row r="39" spans="2:12" x14ac:dyDescent="0.3">
      <c r="B39" s="6" t="s">
        <v>16</v>
      </c>
      <c r="C39" s="6">
        <f>MAX(C32,C33,C35,C34)</f>
        <v>61</v>
      </c>
      <c r="K39" s="6" t="s">
        <v>16</v>
      </c>
      <c r="L39" s="6">
        <f>MAX(L32,L33,L35,L34)</f>
        <v>436</v>
      </c>
    </row>
    <row r="40" spans="2:12" x14ac:dyDescent="0.3">
      <c r="B40" s="4"/>
      <c r="C40" s="4"/>
    </row>
    <row r="42" spans="2:12" ht="15.6" x14ac:dyDescent="0.3">
      <c r="B42" s="7" t="s">
        <v>20</v>
      </c>
    </row>
    <row r="49" spans="2:4" x14ac:dyDescent="0.3">
      <c r="B49" s="5" t="s">
        <v>18</v>
      </c>
      <c r="C49" s="5" t="s">
        <v>19</v>
      </c>
      <c r="D49" s="5" t="s">
        <v>2</v>
      </c>
    </row>
    <row r="50" spans="2:4" x14ac:dyDescent="0.3">
      <c r="B50" s="6"/>
      <c r="C50" s="6"/>
      <c r="D50" s="5"/>
    </row>
    <row r="51" spans="2:4" x14ac:dyDescent="0.3">
      <c r="B51" s="6">
        <v>500</v>
      </c>
      <c r="C51" s="6">
        <v>18</v>
      </c>
      <c r="D51" s="6">
        <v>1</v>
      </c>
    </row>
    <row r="52" spans="2:4" x14ac:dyDescent="0.3">
      <c r="B52" s="6">
        <v>1000</v>
      </c>
      <c r="C52" s="6">
        <v>20</v>
      </c>
      <c r="D52" s="6">
        <v>1</v>
      </c>
    </row>
    <row r="53" spans="2:4" x14ac:dyDescent="0.3">
      <c r="B53" s="6">
        <v>10000</v>
      </c>
      <c r="C53" s="6">
        <v>28</v>
      </c>
      <c r="D53" s="6">
        <v>0</v>
      </c>
    </row>
    <row r="54" spans="2:4" x14ac:dyDescent="0.3">
      <c r="B54" s="6">
        <v>100000</v>
      </c>
      <c r="C54" s="6">
        <v>34</v>
      </c>
      <c r="D54" s="6">
        <v>0</v>
      </c>
    </row>
    <row r="55" spans="2:4" x14ac:dyDescent="0.3">
      <c r="B55" s="6" t="s">
        <v>13</v>
      </c>
      <c r="C55" s="6">
        <f>AVERAGE( C51,C52,C53,C54)</f>
        <v>25</v>
      </c>
      <c r="D55" s="6">
        <f>AVERAGE( D51,D52,D53,D54)</f>
        <v>0.5</v>
      </c>
    </row>
    <row r="56" spans="2:4" x14ac:dyDescent="0.3">
      <c r="B56" s="6" t="s">
        <v>14</v>
      </c>
      <c r="C56" s="6">
        <f>MEDIAN(C51,C52,C53,C54)</f>
        <v>24</v>
      </c>
      <c r="D56" s="6">
        <f>MEDIAN(D51,D52,D53,D54)</f>
        <v>0.5</v>
      </c>
    </row>
    <row r="57" spans="2:4" x14ac:dyDescent="0.3">
      <c r="B57" s="6" t="s">
        <v>15</v>
      </c>
      <c r="C57" s="6">
        <f>MIN(C51,C52,C53,C54)</f>
        <v>18</v>
      </c>
      <c r="D57" s="6">
        <f>MIN(D51,D52,D53,D54)</f>
        <v>0</v>
      </c>
    </row>
    <row r="58" spans="2:4" x14ac:dyDescent="0.3">
      <c r="B58" s="6" t="s">
        <v>16</v>
      </c>
      <c r="C58" s="6">
        <f>MAX(C51,C52,C54,C53)</f>
        <v>34</v>
      </c>
      <c r="D58" s="6">
        <f>MAX(D51,D52,D54,D53)</f>
        <v>1</v>
      </c>
    </row>
    <row r="65" spans="2:4" ht="15.6" x14ac:dyDescent="0.3">
      <c r="B65" s="7" t="s">
        <v>21</v>
      </c>
    </row>
    <row r="71" spans="2:4" x14ac:dyDescent="0.3">
      <c r="B71" s="5" t="s">
        <v>22</v>
      </c>
      <c r="C71" s="5"/>
      <c r="D71" s="5"/>
    </row>
    <row r="72" spans="2:4" x14ac:dyDescent="0.3">
      <c r="B72" s="5" t="s">
        <v>23</v>
      </c>
      <c r="C72" s="5" t="s">
        <v>19</v>
      </c>
      <c r="D72" s="5" t="s">
        <v>2</v>
      </c>
    </row>
    <row r="73" spans="2:4" x14ac:dyDescent="0.3">
      <c r="B73" s="6"/>
      <c r="C73" s="6"/>
      <c r="D73" s="5"/>
    </row>
    <row r="74" spans="2:4" x14ac:dyDescent="0.3">
      <c r="B74" s="6">
        <v>1</v>
      </c>
      <c r="C74" s="6">
        <v>15</v>
      </c>
      <c r="D74" s="6">
        <v>5</v>
      </c>
    </row>
    <row r="75" spans="2:4" x14ac:dyDescent="0.3">
      <c r="B75" s="6">
        <v>100</v>
      </c>
      <c r="C75" s="6">
        <v>17</v>
      </c>
      <c r="D75" s="6">
        <v>6</v>
      </c>
    </row>
    <row r="76" spans="2:4" x14ac:dyDescent="0.3">
      <c r="B76" s="6">
        <v>500</v>
      </c>
      <c r="C76" s="6">
        <v>17</v>
      </c>
      <c r="D76" s="6">
        <v>3</v>
      </c>
    </row>
    <row r="77" spans="2:4" x14ac:dyDescent="0.3">
      <c r="B77" s="6">
        <v>1000</v>
      </c>
      <c r="C77" s="6">
        <v>18</v>
      </c>
      <c r="D77" s="6">
        <v>1</v>
      </c>
    </row>
    <row r="78" spans="2:4" x14ac:dyDescent="0.3">
      <c r="B78" s="6" t="s">
        <v>13</v>
      </c>
      <c r="C78" s="6">
        <f>AVERAGE( C74,C75,C76,C77)</f>
        <v>16.75</v>
      </c>
      <c r="D78" s="6">
        <f>AVERAGE( D74,D75,D76,D77)</f>
        <v>3.75</v>
      </c>
    </row>
    <row r="79" spans="2:4" x14ac:dyDescent="0.3">
      <c r="B79" s="6" t="s">
        <v>14</v>
      </c>
      <c r="C79" s="6">
        <f>MEDIAN(C74,C75,C76,C77)</f>
        <v>17</v>
      </c>
      <c r="D79" s="6">
        <f>MEDIAN(D74,D75,D76,D77)</f>
        <v>4</v>
      </c>
    </row>
    <row r="80" spans="2:4" x14ac:dyDescent="0.3">
      <c r="B80" s="6" t="s">
        <v>15</v>
      </c>
      <c r="C80" s="6">
        <f>MIN(C74,C75,C76,C77)</f>
        <v>15</v>
      </c>
      <c r="D80" s="6">
        <f>MIN(D74,D75,D76,D77)</f>
        <v>1</v>
      </c>
    </row>
    <row r="81" spans="2:4" x14ac:dyDescent="0.3">
      <c r="B81" s="6" t="s">
        <v>16</v>
      </c>
      <c r="C81" s="6">
        <f>MAX(C74,C75,C77,C76)</f>
        <v>18</v>
      </c>
      <c r="D81" s="6">
        <f>MAX(D74,D75,D77,D76)</f>
        <v>6</v>
      </c>
    </row>
    <row r="82" spans="2:4" x14ac:dyDescent="0.3">
      <c r="B82" s="6" t="s">
        <v>24</v>
      </c>
      <c r="C82" s="5"/>
      <c r="D82" s="6">
        <f>AVERAGE(C74,D74,D75,C75,C76,D76,D77,C77)</f>
        <v>10.25</v>
      </c>
    </row>
    <row r="83" spans="2:4" x14ac:dyDescent="0.3">
      <c r="B83" s="6" t="s">
        <v>25</v>
      </c>
      <c r="C83" s="5"/>
      <c r="D83" s="6">
        <f>MEDIAN(C74,C75,C76,C77,D77,D76,D75,D74)</f>
        <v>10.5</v>
      </c>
    </row>
    <row r="84" spans="2:4" x14ac:dyDescent="0.3">
      <c r="B84" s="6" t="s">
        <v>15</v>
      </c>
      <c r="C84" s="5"/>
      <c r="D84" s="6">
        <f>MIN(C74,D74,D75,C75,C77,D76,D77,C76)</f>
        <v>1</v>
      </c>
    </row>
    <row r="85" spans="2:4" x14ac:dyDescent="0.3">
      <c r="B85" s="6" t="s">
        <v>16</v>
      </c>
      <c r="C85" s="5"/>
      <c r="D85" s="6">
        <f>MAX(C74,C75,C76,C77,D77,D76,D75,D74)</f>
        <v>18</v>
      </c>
    </row>
    <row r="105" spans="2:4" x14ac:dyDescent="0.3">
      <c r="B105" s="5" t="s">
        <v>8</v>
      </c>
      <c r="C105" s="5"/>
      <c r="D105" s="5"/>
    </row>
    <row r="106" spans="2:4" x14ac:dyDescent="0.3">
      <c r="B106" s="5" t="s">
        <v>23</v>
      </c>
      <c r="C106" s="5" t="s">
        <v>19</v>
      </c>
      <c r="D106" s="5" t="s">
        <v>2</v>
      </c>
    </row>
    <row r="107" spans="2:4" x14ac:dyDescent="0.3">
      <c r="B107" s="6"/>
      <c r="C107" s="6"/>
      <c r="D107" s="5"/>
    </row>
    <row r="108" spans="2:4" x14ac:dyDescent="0.3">
      <c r="B108" s="6">
        <v>1</v>
      </c>
      <c r="C108" s="6">
        <v>17</v>
      </c>
      <c r="D108" s="6">
        <v>5</v>
      </c>
    </row>
    <row r="109" spans="2:4" x14ac:dyDescent="0.3">
      <c r="B109" s="6">
        <v>500</v>
      </c>
      <c r="C109" s="6">
        <v>1</v>
      </c>
      <c r="D109" s="6">
        <v>3</v>
      </c>
    </row>
    <row r="110" spans="2:4" x14ac:dyDescent="0.3">
      <c r="B110" s="6">
        <v>1000</v>
      </c>
      <c r="C110" s="6">
        <v>19</v>
      </c>
      <c r="D110" s="6">
        <v>7</v>
      </c>
    </row>
    <row r="111" spans="2:4" x14ac:dyDescent="0.3">
      <c r="B111" s="6">
        <v>5000</v>
      </c>
      <c r="C111" s="6">
        <v>20</v>
      </c>
      <c r="D111" s="6">
        <v>1</v>
      </c>
    </row>
    <row r="112" spans="2:4" x14ac:dyDescent="0.3">
      <c r="B112" s="6" t="s">
        <v>13</v>
      </c>
      <c r="C112" s="6">
        <f>AVERAGE( C108,C109,C110,C111)</f>
        <v>14.25</v>
      </c>
      <c r="D112" s="6">
        <f>AVERAGE( D108,D109,D110,D111)</f>
        <v>4</v>
      </c>
    </row>
    <row r="113" spans="2:4" x14ac:dyDescent="0.3">
      <c r="B113" s="6" t="s">
        <v>14</v>
      </c>
      <c r="C113" s="6">
        <f>MEDIAN(C108,C109,C110,C111)</f>
        <v>18</v>
      </c>
      <c r="D113" s="6">
        <f>MEDIAN(D108,D109,D110,D111)</f>
        <v>4</v>
      </c>
    </row>
    <row r="114" spans="2:4" x14ac:dyDescent="0.3">
      <c r="B114" s="6" t="s">
        <v>15</v>
      </c>
      <c r="C114" s="6">
        <f>MIN(C108,C109,C110,C111)</f>
        <v>1</v>
      </c>
      <c r="D114" s="6">
        <f>MIN(D108,D109,D110,D111)</f>
        <v>1</v>
      </c>
    </row>
    <row r="115" spans="2:4" x14ac:dyDescent="0.3">
      <c r="B115" s="6" t="s">
        <v>16</v>
      </c>
      <c r="C115" s="6">
        <f>MAX(C108,C109,C111,C110)</f>
        <v>20</v>
      </c>
      <c r="D115" s="6">
        <f>MAX(D108,D109,D111,D110)</f>
        <v>7</v>
      </c>
    </row>
    <row r="116" spans="2:4" x14ac:dyDescent="0.3">
      <c r="B116" s="6" t="s">
        <v>24</v>
      </c>
      <c r="C116" s="5"/>
      <c r="D116" s="6">
        <f>AVERAGE(C108,D108,D109,C109,C110,D110,D111,C111)</f>
        <v>9.125</v>
      </c>
    </row>
    <row r="117" spans="2:4" x14ac:dyDescent="0.3">
      <c r="B117" s="6" t="s">
        <v>25</v>
      </c>
      <c r="C117" s="5"/>
      <c r="D117" s="6">
        <f>MEDIAN(C108,C109,C110,C111,D111,D110,D109,D108)</f>
        <v>6</v>
      </c>
    </row>
    <row r="118" spans="2:4" x14ac:dyDescent="0.3">
      <c r="B118" s="6" t="s">
        <v>15</v>
      </c>
      <c r="C118" s="5"/>
      <c r="D118" s="6">
        <f>MIN(C108,D108,D109,C109,C111,D110,D111,C110)</f>
        <v>1</v>
      </c>
    </row>
    <row r="119" spans="2:4" x14ac:dyDescent="0.3">
      <c r="B119" s="6" t="s">
        <v>16</v>
      </c>
      <c r="C119" s="5"/>
      <c r="D119" s="6">
        <f>MAX(C108,C109,C110,C111,D111,D110,D109,D108)</f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30690</dc:creator>
  <cp:lastModifiedBy>30690</cp:lastModifiedBy>
  <dcterms:created xsi:type="dcterms:W3CDTF">2021-04-20T09:13:31Z</dcterms:created>
  <dcterms:modified xsi:type="dcterms:W3CDTF">2021-04-20T16:19:10Z</dcterms:modified>
</cp:coreProperties>
</file>