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22t18\Desktop\"/>
    </mc:Choice>
  </mc:AlternateContent>
  <xr:revisionPtr revIDLastSave="0" documentId="13_ncr:1_{13E4AF16-1629-4592-9570-6938893CFC56}" xr6:coauthVersionLast="45" xr6:coauthVersionMax="45" xr10:uidLastSave="{00000000-0000-0000-0000-000000000000}"/>
  <bookViews>
    <workbookView xWindow="460" yWindow="210" windowWidth="18740" windowHeight="10130" xr2:uid="{D62D67CB-6836-4E43-B14A-EDE4284095DD}"/>
  </bookViews>
  <sheets>
    <sheet name="Linear Regression" sheetId="2" r:id="rId1"/>
  </sheets>
  <definedNames>
    <definedName name="_xlchart.v1.0" hidden="1">'Linear Regression'!$F$2:$F$22</definedName>
    <definedName name="_xlchart.v1.1" hidden="1">'Linear Regression'!$F$2:$F$22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J8" i="2"/>
  <c r="J7" i="2"/>
  <c r="J6" i="2"/>
  <c r="J5" i="2"/>
  <c r="J9" i="2" l="1"/>
  <c r="J10" i="2"/>
  <c r="J13" i="2" s="1"/>
  <c r="E17" i="2" l="1"/>
  <c r="F17" i="2" s="1"/>
  <c r="E20" i="2"/>
  <c r="F20" i="2" s="1"/>
  <c r="E15" i="2"/>
  <c r="F15" i="2" s="1"/>
  <c r="J14" i="2"/>
  <c r="E10" i="2" s="1"/>
  <c r="F10" i="2" s="1"/>
  <c r="E9" i="2" l="1"/>
  <c r="F9" i="2" s="1"/>
  <c r="E7" i="2"/>
  <c r="F7" i="2" s="1"/>
  <c r="E22" i="2"/>
  <c r="F22" i="2" s="1"/>
  <c r="E11" i="2"/>
  <c r="F11" i="2" s="1"/>
  <c r="E21" i="2"/>
  <c r="F21" i="2" s="1"/>
  <c r="E3" i="2"/>
  <c r="F3" i="2" s="1"/>
  <c r="E12" i="2"/>
  <c r="F12" i="2" s="1"/>
  <c r="E4" i="2"/>
  <c r="F4" i="2" s="1"/>
  <c r="E14" i="2"/>
  <c r="F14" i="2" s="1"/>
  <c r="E19" i="2"/>
  <c r="F19" i="2" s="1"/>
  <c r="E6" i="2"/>
  <c r="F6" i="2" s="1"/>
  <c r="E16" i="2"/>
  <c r="F16" i="2" s="1"/>
  <c r="E8" i="2"/>
  <c r="F8" i="2" s="1"/>
  <c r="E13" i="2"/>
  <c r="F13" i="2" s="1"/>
  <c r="E18" i="2"/>
  <c r="F18" i="2" s="1"/>
  <c r="E2" i="2"/>
  <c r="F2" i="2" s="1"/>
  <c r="F24" i="2" s="1"/>
  <c r="E5" i="2"/>
  <c r="F5" i="2" s="1"/>
</calcChain>
</file>

<file path=xl/sharedStrings.xml><?xml version="1.0" encoding="utf-8"?>
<sst xmlns="http://schemas.openxmlformats.org/spreadsheetml/2006/main" count="25" uniqueCount="22">
  <si>
    <t>X</t>
  </si>
  <si>
    <t>Y</t>
  </si>
  <si>
    <t>X2</t>
  </si>
  <si>
    <t>XY</t>
  </si>
  <si>
    <t>Slope</t>
  </si>
  <si>
    <t>Coeff</t>
  </si>
  <si>
    <t>Used to generate data</t>
  </si>
  <si>
    <t>Used for analytical calculation</t>
  </si>
  <si>
    <t>Using formula</t>
  </si>
  <si>
    <t>s1</t>
  </si>
  <si>
    <t>s2</t>
  </si>
  <si>
    <t>s3</t>
  </si>
  <si>
    <t>r1</t>
  </si>
  <si>
    <t>r2</t>
  </si>
  <si>
    <t>r3</t>
  </si>
  <si>
    <t>average X</t>
  </si>
  <si>
    <t>average Y</t>
  </si>
  <si>
    <t>average XY</t>
  </si>
  <si>
    <t>average X^2</t>
  </si>
  <si>
    <t>Prediction</t>
  </si>
  <si>
    <t>Residuals</t>
  </si>
  <si>
    <t>Sum of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</si>
</sst>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982064741907262E-2"/>
                  <c:y val="0.54805847185768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Regression'!$A$2:$A$22</c:f>
              <c:numCache>
                <c:formatCode>0.00</c:formatCode>
                <c:ptCount val="21"/>
                <c:pt idx="0">
                  <c:v>-10</c:v>
                </c:pt>
                <c:pt idx="1">
                  <c:v>-9.1999999999999993</c:v>
                </c:pt>
                <c:pt idx="2">
                  <c:v>-8.1</c:v>
                </c:pt>
                <c:pt idx="3">
                  <c:v>-7</c:v>
                </c:pt>
                <c:pt idx="4">
                  <c:v>-5.95</c:v>
                </c:pt>
                <c:pt idx="5">
                  <c:v>-5.0999999999999996</c:v>
                </c:pt>
                <c:pt idx="6">
                  <c:v>-4.2</c:v>
                </c:pt>
                <c:pt idx="7">
                  <c:v>-3</c:v>
                </c:pt>
                <c:pt idx="8">
                  <c:v>-2.1</c:v>
                </c:pt>
                <c:pt idx="9">
                  <c:v>-0.98</c:v>
                </c:pt>
                <c:pt idx="10">
                  <c:v>0.02</c:v>
                </c:pt>
                <c:pt idx="11">
                  <c:v>1.05</c:v>
                </c:pt>
                <c:pt idx="12">
                  <c:v>1.98</c:v>
                </c:pt>
                <c:pt idx="13">
                  <c:v>3.2</c:v>
                </c:pt>
                <c:pt idx="14">
                  <c:v>4.3</c:v>
                </c:pt>
                <c:pt idx="15">
                  <c:v>5.0999999999999996</c:v>
                </c:pt>
                <c:pt idx="16">
                  <c:v>5.95</c:v>
                </c:pt>
                <c:pt idx="17">
                  <c:v>7.1</c:v>
                </c:pt>
                <c:pt idx="18">
                  <c:v>8.1999999999999993</c:v>
                </c:pt>
                <c:pt idx="19">
                  <c:v>9.0500000000000007</c:v>
                </c:pt>
                <c:pt idx="20">
                  <c:v>10.199999999999999</c:v>
                </c:pt>
              </c:numCache>
            </c:numRef>
          </c:xVal>
          <c:yVal>
            <c:numRef>
              <c:f>'Linear Regression'!$B$2:$B$22</c:f>
              <c:numCache>
                <c:formatCode>0.00</c:formatCode>
                <c:ptCount val="21"/>
                <c:pt idx="0">
                  <c:v>11.433236790824688</c:v>
                </c:pt>
                <c:pt idx="1">
                  <c:v>25.798992149787139</c:v>
                </c:pt>
                <c:pt idx="2">
                  <c:v>23.035153758162487</c:v>
                </c:pt>
                <c:pt idx="3">
                  <c:v>35.380832813432875</c:v>
                </c:pt>
                <c:pt idx="4">
                  <c:v>26.71080410997433</c:v>
                </c:pt>
                <c:pt idx="5">
                  <c:v>32.077311683654365</c:v>
                </c:pt>
                <c:pt idx="6">
                  <c:v>34.237664621487127</c:v>
                </c:pt>
                <c:pt idx="7">
                  <c:v>30.256390202457172</c:v>
                </c:pt>
                <c:pt idx="8">
                  <c:v>32.663805139649682</c:v>
                </c:pt>
                <c:pt idx="9">
                  <c:v>42.804644675954947</c:v>
                </c:pt>
                <c:pt idx="10">
                  <c:v>46.886299974376264</c:v>
                </c:pt>
                <c:pt idx="11">
                  <c:v>46.361256597142273</c:v>
                </c:pt>
                <c:pt idx="12">
                  <c:v>57.877414800530616</c:v>
                </c:pt>
                <c:pt idx="13">
                  <c:v>68.643007749362596</c:v>
                </c:pt>
                <c:pt idx="14">
                  <c:v>63.97320606256131</c:v>
                </c:pt>
                <c:pt idx="15">
                  <c:v>73.806014538112663</c:v>
                </c:pt>
                <c:pt idx="16">
                  <c:v>79.29363418061979</c:v>
                </c:pt>
                <c:pt idx="17">
                  <c:v>72.901113465878268</c:v>
                </c:pt>
                <c:pt idx="18">
                  <c:v>87.863282184961633</c:v>
                </c:pt>
                <c:pt idx="19">
                  <c:v>84.46639581377228</c:v>
                </c:pt>
                <c:pt idx="20">
                  <c:v>86.897772277714566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A-4115-8EFE-5A713C24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57416"/>
        <c:axId val="566854792"/>
      </c:scatterChart>
      <c:valAx>
        <c:axId val="566857416"/>
        <c:scaling>
          <c:orientation val="minMax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54792"/>
        <c:crosses val="autoZero"/>
        <c:crossBetween val="midCat"/>
        <c:majorUnit val="2"/>
      </c:valAx>
      <c:valAx>
        <c:axId val="5668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57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432873</xdr:colOff>
      <xdr:row>1</xdr:row>
      <xdr:rowOff>130935</xdr:rowOff>
    </xdr:from>
    <xdr:to>
      <xdr:col>20</xdr:col>
      <xdr:colOff>139521</xdr:colOff>
      <xdr:row>16</xdr:row>
      <xdr:rowOff>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CF043-831F-410D-B8EA-BA5C06F51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9A29-0213-44CC-B955-D0DA7D79FA22}">
  <dimension ref="A1:Z25"/>
  <sheetViews>
    <sheetView tabSelected="1" zoomScale="71" zoomScaleNormal="71" workbookViewId="0">
      <selection activeCell="I23" sqref="I23"/>
    </sheetView>
  </sheetViews>
  <sheetFormatPr defaultRowHeight="14.5" x14ac:dyDescent="0.35"/>
  <cols>
    <col min="2" max="2" width="8.7265625" style="4"/>
    <col min="5" max="5" width="10.36328125" customWidth="1"/>
    <col min="8" max="8" width="23.08984375" customWidth="1"/>
    <col min="11" max="11" width="10.6328125" customWidth="1"/>
  </cols>
  <sheetData>
    <row r="1" spans="1:11" x14ac:dyDescent="0.35">
      <c r="A1" s="2" t="s">
        <v>0</v>
      </c>
      <c r="B1" s="2" t="s">
        <v>1</v>
      </c>
      <c r="C1" s="6" t="s">
        <v>2</v>
      </c>
      <c r="D1" s="6" t="s">
        <v>3</v>
      </c>
      <c r="E1" s="10" t="s">
        <v>19</v>
      </c>
      <c r="F1" s="10" t="s">
        <v>20</v>
      </c>
    </row>
    <row r="2" spans="1:11" x14ac:dyDescent="0.35">
      <c r="A2" s="5">
        <v>-10</v>
      </c>
      <c r="B2" s="3">
        <v>11.433236790824688</v>
      </c>
      <c r="C2">
        <f t="shared" ref="C2:C22" si="0">A2*A2</f>
        <v>100</v>
      </c>
      <c r="D2">
        <f t="shared" ref="D2:D22" si="1">A2*B2</f>
        <v>-114.33236790824688</v>
      </c>
      <c r="E2">
        <f>A2*$J$13+$J$14</f>
        <v>13.698567275395988</v>
      </c>
      <c r="F2" s="4">
        <f>E2-B2</f>
        <v>2.2653304845712992</v>
      </c>
      <c r="H2" s="7" t="s">
        <v>6</v>
      </c>
      <c r="I2" t="s">
        <v>4</v>
      </c>
      <c r="J2">
        <v>3.5</v>
      </c>
    </row>
    <row r="3" spans="1:11" x14ac:dyDescent="0.35">
      <c r="A3" s="5">
        <v>-9.1999999999999993</v>
      </c>
      <c r="B3" s="3">
        <v>25.798992149787139</v>
      </c>
      <c r="C3">
        <f t="shared" si="0"/>
        <v>84.639999999999986</v>
      </c>
      <c r="D3">
        <f t="shared" si="1"/>
        <v>-237.35072777804166</v>
      </c>
      <c r="E3">
        <f t="shared" ref="E3:E22" si="2">A3*$J$13+$J$14</f>
        <v>16.64630932672452</v>
      </c>
      <c r="F3" s="4">
        <f t="shared" ref="F3:F22" si="3">E3-B3</f>
        <v>-9.1526828230626194</v>
      </c>
      <c r="H3" s="7"/>
      <c r="I3" t="s">
        <v>5</v>
      </c>
      <c r="J3">
        <v>40</v>
      </c>
    </row>
    <row r="4" spans="1:11" x14ac:dyDescent="0.35">
      <c r="A4" s="5">
        <v>-8.1</v>
      </c>
      <c r="B4" s="3">
        <v>23.035153758162487</v>
      </c>
      <c r="C4">
        <f t="shared" si="0"/>
        <v>65.61</v>
      </c>
      <c r="D4">
        <f t="shared" si="1"/>
        <v>-186.58474544111613</v>
      </c>
      <c r="E4">
        <f t="shared" si="2"/>
        <v>20.699454647301238</v>
      </c>
      <c r="F4" s="4">
        <f t="shared" si="3"/>
        <v>-2.335699110861249</v>
      </c>
    </row>
    <row r="5" spans="1:11" x14ac:dyDescent="0.35">
      <c r="A5" s="5">
        <v>-7</v>
      </c>
      <c r="B5" s="3">
        <v>35.380832813432875</v>
      </c>
      <c r="C5">
        <f t="shared" si="0"/>
        <v>49</v>
      </c>
      <c r="D5">
        <f t="shared" si="1"/>
        <v>-247.66582969403012</v>
      </c>
      <c r="E5">
        <f t="shared" si="2"/>
        <v>24.752599967877956</v>
      </c>
      <c r="F5" s="4">
        <f t="shared" si="3"/>
        <v>-10.628232845554919</v>
      </c>
      <c r="H5" s="8" t="s">
        <v>7</v>
      </c>
      <c r="I5" t="s">
        <v>9</v>
      </c>
      <c r="J5">
        <f>1</f>
        <v>1</v>
      </c>
    </row>
    <row r="6" spans="1:11" x14ac:dyDescent="0.35">
      <c r="A6" s="5">
        <v>-5.95</v>
      </c>
      <c r="B6" s="3">
        <v>26.71080410997433</v>
      </c>
      <c r="C6">
        <f t="shared" si="0"/>
        <v>35.402500000000003</v>
      </c>
      <c r="D6">
        <f t="shared" si="1"/>
        <v>-158.92928445434725</v>
      </c>
      <c r="E6">
        <f t="shared" si="2"/>
        <v>28.621511410246644</v>
      </c>
      <c r="F6" s="4">
        <f t="shared" si="3"/>
        <v>1.9107073002723141</v>
      </c>
      <c r="H6" s="8"/>
      <c r="I6" t="s">
        <v>10</v>
      </c>
      <c r="J6" s="4">
        <f>AVERAGE(A2:A22)</f>
        <v>2.4761904761904742E-2</v>
      </c>
      <c r="K6" t="s">
        <v>15</v>
      </c>
    </row>
    <row r="7" spans="1:11" x14ac:dyDescent="0.35">
      <c r="A7" s="5">
        <v>-5.0999999999999996</v>
      </c>
      <c r="B7" s="3">
        <v>32.077311683654365</v>
      </c>
      <c r="C7">
        <f t="shared" si="0"/>
        <v>26.009999999999998</v>
      </c>
      <c r="D7">
        <f t="shared" si="1"/>
        <v>-163.59428958663725</v>
      </c>
      <c r="E7">
        <f t="shared" si="2"/>
        <v>31.753487339783202</v>
      </c>
      <c r="F7" s="4">
        <f t="shared" si="3"/>
        <v>-0.32382434387116277</v>
      </c>
      <c r="H7" s="8"/>
      <c r="I7" t="s">
        <v>11</v>
      </c>
      <c r="J7" s="4">
        <f>AVERAGE(B2:B22)</f>
        <v>50.636582551924619</v>
      </c>
      <c r="K7" t="s">
        <v>16</v>
      </c>
    </row>
    <row r="8" spans="1:11" x14ac:dyDescent="0.35">
      <c r="A8" s="5">
        <v>-4.2</v>
      </c>
      <c r="B8" s="3">
        <v>34.237664621487127</v>
      </c>
      <c r="C8">
        <f t="shared" si="0"/>
        <v>17.64</v>
      </c>
      <c r="D8">
        <f t="shared" si="1"/>
        <v>-143.79819141024595</v>
      </c>
      <c r="E8">
        <f t="shared" si="2"/>
        <v>35.069697147527791</v>
      </c>
      <c r="F8" s="4">
        <f t="shared" si="3"/>
        <v>0.83203252604066336</v>
      </c>
      <c r="H8" s="8"/>
      <c r="I8" t="s">
        <v>12</v>
      </c>
      <c r="J8" s="4">
        <f>AVERAGE(A2:A22)</f>
        <v>2.4761904761904742E-2</v>
      </c>
      <c r="K8" t="s">
        <v>15</v>
      </c>
    </row>
    <row r="9" spans="1:11" x14ac:dyDescent="0.35">
      <c r="A9" s="5">
        <v>-3</v>
      </c>
      <c r="B9" s="3">
        <v>30.256390202457172</v>
      </c>
      <c r="C9">
        <f t="shared" si="0"/>
        <v>9</v>
      </c>
      <c r="D9">
        <f t="shared" si="1"/>
        <v>-90.769170607371521</v>
      </c>
      <c r="E9">
        <f t="shared" si="2"/>
        <v>39.491310224520575</v>
      </c>
      <c r="F9" s="4">
        <f t="shared" si="3"/>
        <v>9.2349200220634025</v>
      </c>
      <c r="H9" s="8"/>
      <c r="I9" t="s">
        <v>13</v>
      </c>
      <c r="J9">
        <f>AVERAGE(C2:C22)</f>
        <v>37.687199999999997</v>
      </c>
      <c r="K9" t="s">
        <v>18</v>
      </c>
    </row>
    <row r="10" spans="1:11" x14ac:dyDescent="0.35">
      <c r="A10" s="5">
        <v>-2.1</v>
      </c>
      <c r="B10" s="3">
        <v>32.663805139649682</v>
      </c>
      <c r="C10">
        <f t="shared" si="0"/>
        <v>4.41</v>
      </c>
      <c r="D10">
        <f t="shared" si="1"/>
        <v>-68.593990793264339</v>
      </c>
      <c r="E10">
        <f t="shared" si="2"/>
        <v>42.807520032265167</v>
      </c>
      <c r="F10" s="4">
        <f t="shared" si="3"/>
        <v>10.143714892615485</v>
      </c>
      <c r="H10" s="8"/>
      <c r="I10" t="s">
        <v>14</v>
      </c>
      <c r="J10">
        <f>AVERAGE(D2:D22)</f>
        <v>140.11677926350407</v>
      </c>
      <c r="K10" t="s">
        <v>17</v>
      </c>
    </row>
    <row r="11" spans="1:11" x14ac:dyDescent="0.35">
      <c r="A11" s="5">
        <v>-0.98</v>
      </c>
      <c r="B11" s="3">
        <v>42.804644675954947</v>
      </c>
      <c r="C11">
        <f t="shared" si="0"/>
        <v>0.96039999999999992</v>
      </c>
      <c r="D11">
        <f t="shared" si="1"/>
        <v>-41.94855178243585</v>
      </c>
      <c r="E11">
        <f t="shared" si="2"/>
        <v>46.934358904125098</v>
      </c>
      <c r="F11" s="4">
        <f t="shared" si="3"/>
        <v>4.1297142281701511</v>
      </c>
    </row>
    <row r="12" spans="1:11" x14ac:dyDescent="0.35">
      <c r="A12" s="5">
        <v>0.02</v>
      </c>
      <c r="B12" s="3">
        <v>46.886299974376264</v>
      </c>
      <c r="C12">
        <f t="shared" si="0"/>
        <v>4.0000000000000002E-4</v>
      </c>
      <c r="D12">
        <f t="shared" si="1"/>
        <v>0.93772599948752533</v>
      </c>
      <c r="E12">
        <f t="shared" si="2"/>
        <v>50.619036468285756</v>
      </c>
      <c r="F12" s="4">
        <f t="shared" si="3"/>
        <v>3.732736493909492</v>
      </c>
    </row>
    <row r="13" spans="1:11" x14ac:dyDescent="0.35">
      <c r="A13" s="5">
        <v>1.05</v>
      </c>
      <c r="B13" s="3">
        <v>46.361256597142273</v>
      </c>
      <c r="C13">
        <f t="shared" si="0"/>
        <v>1.1025</v>
      </c>
      <c r="D13">
        <f t="shared" si="1"/>
        <v>48.679319426999385</v>
      </c>
      <c r="E13">
        <f t="shared" si="2"/>
        <v>54.414254359371228</v>
      </c>
      <c r="F13" s="4">
        <f t="shared" si="3"/>
        <v>8.052997762228955</v>
      </c>
      <c r="H13" s="9" t="s">
        <v>8</v>
      </c>
      <c r="I13" t="s">
        <v>4</v>
      </c>
      <c r="J13">
        <f>(J7*J8-J5*J10)/(J6*J8-J5*J9)</f>
        <v>3.6846775641606553</v>
      </c>
    </row>
    <row r="14" spans="1:11" x14ac:dyDescent="0.35">
      <c r="A14" s="5">
        <v>1.98</v>
      </c>
      <c r="B14" s="3">
        <v>57.877414800530616</v>
      </c>
      <c r="C14">
        <f t="shared" si="0"/>
        <v>3.9203999999999999</v>
      </c>
      <c r="D14">
        <f t="shared" si="1"/>
        <v>114.59728130505061</v>
      </c>
      <c r="E14">
        <f t="shared" si="2"/>
        <v>57.841004494040639</v>
      </c>
      <c r="F14" s="4">
        <f t="shared" si="3"/>
        <v>-3.6410306489976563E-2</v>
      </c>
      <c r="H14" s="9"/>
      <c r="I14" t="s">
        <v>5</v>
      </c>
      <c r="J14">
        <f>(J6*J10-J7*J9)/(J6*J8-J5*J9)</f>
        <v>50.545342917002543</v>
      </c>
    </row>
    <row r="15" spans="1:11" x14ac:dyDescent="0.35">
      <c r="A15" s="5">
        <v>3.2</v>
      </c>
      <c r="B15" s="3">
        <v>68.643007749362596</v>
      </c>
      <c r="C15">
        <f t="shared" si="0"/>
        <v>10.240000000000002</v>
      </c>
      <c r="D15">
        <f t="shared" si="1"/>
        <v>219.65762479796032</v>
      </c>
      <c r="E15">
        <f t="shared" si="2"/>
        <v>62.336311122316644</v>
      </c>
      <c r="F15" s="4">
        <f t="shared" si="3"/>
        <v>-6.3066966270459517</v>
      </c>
    </row>
    <row r="16" spans="1:11" x14ac:dyDescent="0.35">
      <c r="A16" s="5">
        <v>4.3</v>
      </c>
      <c r="B16" s="3">
        <v>63.97320606256131</v>
      </c>
      <c r="C16">
        <f t="shared" si="0"/>
        <v>18.489999999999998</v>
      </c>
      <c r="D16">
        <f t="shared" si="1"/>
        <v>275.0847860690136</v>
      </c>
      <c r="E16">
        <f t="shared" si="2"/>
        <v>66.389456442893362</v>
      </c>
      <c r="F16" s="4">
        <f t="shared" si="3"/>
        <v>2.4162503803320519</v>
      </c>
    </row>
    <row r="17" spans="1:26" x14ac:dyDescent="0.35">
      <c r="A17" s="5">
        <v>5.0999999999999996</v>
      </c>
      <c r="B17" s="3">
        <v>73.806014538112663</v>
      </c>
      <c r="C17">
        <f t="shared" si="0"/>
        <v>26.009999999999998</v>
      </c>
      <c r="D17">
        <f t="shared" si="1"/>
        <v>376.41067414437458</v>
      </c>
      <c r="E17">
        <f t="shared" si="2"/>
        <v>69.33719849422188</v>
      </c>
      <c r="F17" s="4">
        <f t="shared" si="3"/>
        <v>-4.4688160438907829</v>
      </c>
    </row>
    <row r="18" spans="1:26" x14ac:dyDescent="0.35">
      <c r="A18" s="5">
        <v>5.95</v>
      </c>
      <c r="B18" s="3">
        <v>79.29363418061979</v>
      </c>
      <c r="C18">
        <f t="shared" si="0"/>
        <v>35.402500000000003</v>
      </c>
      <c r="D18">
        <f t="shared" si="1"/>
        <v>471.79712337468777</v>
      </c>
      <c r="E18">
        <f t="shared" si="2"/>
        <v>72.469174423758446</v>
      </c>
      <c r="F18" s="4">
        <f t="shared" si="3"/>
        <v>-6.8244597568613443</v>
      </c>
    </row>
    <row r="19" spans="1:26" x14ac:dyDescent="0.35">
      <c r="A19" s="5">
        <v>7.1</v>
      </c>
      <c r="B19" s="3">
        <v>72.901113465878268</v>
      </c>
      <c r="C19">
        <f t="shared" si="0"/>
        <v>50.41</v>
      </c>
      <c r="D19">
        <f t="shared" si="1"/>
        <v>517.5979056077357</v>
      </c>
      <c r="E19">
        <f t="shared" si="2"/>
        <v>76.706553622543197</v>
      </c>
      <c r="F19" s="4">
        <f t="shared" si="3"/>
        <v>3.805440156664929</v>
      </c>
    </row>
    <row r="20" spans="1:26" x14ac:dyDescent="0.35">
      <c r="A20" s="5">
        <v>8.1999999999999993</v>
      </c>
      <c r="B20" s="3">
        <v>87.863282184961633</v>
      </c>
      <c r="C20">
        <f t="shared" si="0"/>
        <v>67.239999999999995</v>
      </c>
      <c r="D20">
        <f t="shared" si="1"/>
        <v>720.47891391668531</v>
      </c>
      <c r="E20">
        <f t="shared" si="2"/>
        <v>80.759698943119915</v>
      </c>
      <c r="F20" s="4">
        <f t="shared" si="3"/>
        <v>-7.1035832418417186</v>
      </c>
    </row>
    <row r="21" spans="1:26" x14ac:dyDescent="0.35">
      <c r="A21" s="5">
        <v>9.0500000000000007</v>
      </c>
      <c r="B21" s="3">
        <v>84.46639581377228</v>
      </c>
      <c r="C21">
        <f t="shared" si="0"/>
        <v>81.902500000000018</v>
      </c>
      <c r="D21">
        <f t="shared" si="1"/>
        <v>764.4208821146392</v>
      </c>
      <c r="E21">
        <f t="shared" si="2"/>
        <v>83.891674872656466</v>
      </c>
      <c r="F21" s="4">
        <f t="shared" si="3"/>
        <v>-0.57472094111581384</v>
      </c>
    </row>
    <row r="22" spans="1:26" x14ac:dyDescent="0.35">
      <c r="A22" s="5">
        <v>10.199999999999999</v>
      </c>
      <c r="B22" s="3">
        <v>86.897772277714566</v>
      </c>
      <c r="C22">
        <f t="shared" si="0"/>
        <v>104.03999999999999</v>
      </c>
      <c r="D22">
        <f t="shared" si="1"/>
        <v>886.35727723268849</v>
      </c>
      <c r="E22">
        <f t="shared" si="2"/>
        <v>88.129054071441232</v>
      </c>
      <c r="F22" s="4">
        <f t="shared" si="3"/>
        <v>1.2312817937266658</v>
      </c>
    </row>
    <row r="24" spans="1:26" x14ac:dyDescent="0.35">
      <c r="A24" s="1"/>
      <c r="B24" s="1"/>
      <c r="D24" s="11" t="s">
        <v>21</v>
      </c>
      <c r="E24" s="11"/>
      <c r="F24" s="4">
        <f>SUM(F2:F22)</f>
        <v>-1.2789769243681803E-13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3"/>
      <c r="B25" s="3"/>
      <c r="D25" s="12"/>
      <c r="E25" s="1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</sheetData>
  <mergeCells count="5">
    <mergeCell ref="H2:H3"/>
    <mergeCell ref="H5:H10"/>
    <mergeCell ref="H13:H14"/>
    <mergeCell ref="D24:E24"/>
    <mergeCell ref="D25:E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Chandran, Mahesh AVL/IN</dc:creator>
  <cp:lastModifiedBy>Chandran, Mahesh AVL/IN</cp:lastModifiedBy>
  <dcterms:created xsi:type="dcterms:W3CDTF">2021-09-28T04:11:37Z</dcterms:created>
  <dcterms:modified xsi:type="dcterms:W3CDTF">2021-10-02T02:27:58Z</dcterms:modified>
  <cp:version>1.0</cp:version>
</cp:coreProperties>
</file>