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73" documentId="13_ncr:1_{861437E3-454E-4BF7-82A3-7A722AD5483C}" xr6:coauthVersionLast="47" xr6:coauthVersionMax="47" xr10:uidLastSave="{BE71C830-EEF6-435F-86DD-9720606B0653}"/>
  <bookViews>
    <workbookView xWindow="-120" yWindow="-120" windowWidth="29040" windowHeight="15840" activeTab="2" xr2:uid="{E7CAB384-6D32-4937-8960-F8173E070CB4}"/>
  </bookViews>
  <sheets>
    <sheet name="Setup" sheetId="1" r:id="rId1"/>
    <sheet name="Calc" sheetId="2" r:id="rId2"/>
    <sheet name="Setup-2" sheetId="4" r:id="rId3"/>
    <sheet name="Calc-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" i="3" l="1"/>
  <c r="J146" i="3"/>
  <c r="K134" i="3"/>
  <c r="J134" i="3"/>
  <c r="K122" i="3"/>
  <c r="J122" i="3"/>
  <c r="K110" i="3"/>
  <c r="J110" i="3"/>
  <c r="K98" i="3"/>
  <c r="J98" i="3"/>
  <c r="K86" i="3"/>
  <c r="J86" i="3"/>
  <c r="K74" i="3"/>
  <c r="J74" i="3"/>
  <c r="K62" i="3"/>
  <c r="J62" i="3"/>
  <c r="K50" i="3"/>
  <c r="J50" i="3"/>
  <c r="K38" i="3"/>
  <c r="J38" i="3"/>
  <c r="K26" i="3"/>
  <c r="J26" i="3"/>
  <c r="K14" i="3"/>
  <c r="J14" i="3"/>
  <c r="G2" i="3"/>
  <c r="D3" i="3" s="1"/>
  <c r="C3" i="3" s="1"/>
  <c r="E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" i="3"/>
  <c r="B21" i="4"/>
  <c r="H15" i="4"/>
  <c r="B12" i="4"/>
  <c r="B8" i="4"/>
  <c r="B13" i="4" s="1"/>
  <c r="B14" i="4" s="1"/>
  <c r="B3" i="4"/>
  <c r="B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J14" i="2"/>
  <c r="H15" i="1"/>
  <c r="G2" i="2"/>
  <c r="D3" i="2" s="1"/>
  <c r="H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B12" i="1"/>
  <c r="B8" i="1"/>
  <c r="B16" i="2" s="1"/>
  <c r="B3" i="1"/>
  <c r="B9" i="1" s="1"/>
  <c r="F3" i="3" l="1"/>
  <c r="G3" i="3"/>
  <c r="H3" i="3"/>
  <c r="I3" i="3"/>
  <c r="B21" i="1"/>
  <c r="B243" i="2"/>
  <c r="B171" i="2"/>
  <c r="B111" i="2"/>
  <c r="B75" i="2"/>
  <c r="B51" i="2"/>
  <c r="B302" i="2"/>
  <c r="B290" i="2"/>
  <c r="B278" i="2"/>
  <c r="B266" i="2"/>
  <c r="B254" i="2"/>
  <c r="B242" i="2"/>
  <c r="B230" i="2"/>
  <c r="B218" i="2"/>
  <c r="B206" i="2"/>
  <c r="B194" i="2"/>
  <c r="B182" i="2"/>
  <c r="B170" i="2"/>
  <c r="B158" i="2"/>
  <c r="B146" i="2"/>
  <c r="B134" i="2"/>
  <c r="B122" i="2"/>
  <c r="B110" i="2"/>
  <c r="B98" i="2"/>
  <c r="B86" i="2"/>
  <c r="B74" i="2"/>
  <c r="B62" i="2"/>
  <c r="B50" i="2"/>
  <c r="B38" i="2"/>
  <c r="B26" i="2"/>
  <c r="B14" i="2"/>
  <c r="B231" i="2"/>
  <c r="B301" i="2"/>
  <c r="B289" i="2"/>
  <c r="B277" i="2"/>
  <c r="B265" i="2"/>
  <c r="B253" i="2"/>
  <c r="B241" i="2"/>
  <c r="B229" i="2"/>
  <c r="B217" i="2"/>
  <c r="B205" i="2"/>
  <c r="B193" i="2"/>
  <c r="B181" i="2"/>
  <c r="B169" i="2"/>
  <c r="B157" i="2"/>
  <c r="B145" i="2"/>
  <c r="B133" i="2"/>
  <c r="B121" i="2"/>
  <c r="B109" i="2"/>
  <c r="B97" i="2"/>
  <c r="B85" i="2"/>
  <c r="B73" i="2"/>
  <c r="B61" i="2"/>
  <c r="B49" i="2"/>
  <c r="B37" i="2"/>
  <c r="B25" i="2"/>
  <c r="B13" i="2"/>
  <c r="B4" i="2"/>
  <c r="B207" i="2"/>
  <c r="B300" i="2"/>
  <c r="B288" i="2"/>
  <c r="B276" i="2"/>
  <c r="B264" i="2"/>
  <c r="B252" i="2"/>
  <c r="B240" i="2"/>
  <c r="B228" i="2"/>
  <c r="B216" i="2"/>
  <c r="B204" i="2"/>
  <c r="B192" i="2"/>
  <c r="B180" i="2"/>
  <c r="B168" i="2"/>
  <c r="B156" i="2"/>
  <c r="B144" i="2"/>
  <c r="B132" i="2"/>
  <c r="B120" i="2"/>
  <c r="B108" i="2"/>
  <c r="B96" i="2"/>
  <c r="B84" i="2"/>
  <c r="B72" i="2"/>
  <c r="B60" i="2"/>
  <c r="B48" i="2"/>
  <c r="B36" i="2"/>
  <c r="B24" i="2"/>
  <c r="B12" i="2"/>
  <c r="B219" i="2"/>
  <c r="B159" i="2"/>
  <c r="B123" i="2"/>
  <c r="B87" i="2"/>
  <c r="B63" i="2"/>
  <c r="B299" i="2"/>
  <c r="B287" i="2"/>
  <c r="B275" i="2"/>
  <c r="B263" i="2"/>
  <c r="B251" i="2"/>
  <c r="B239" i="2"/>
  <c r="B227" i="2"/>
  <c r="B215" i="2"/>
  <c r="B203" i="2"/>
  <c r="B191" i="2"/>
  <c r="B179" i="2"/>
  <c r="B167" i="2"/>
  <c r="B155" i="2"/>
  <c r="B143" i="2"/>
  <c r="B131" i="2"/>
  <c r="B119" i="2"/>
  <c r="B107" i="2"/>
  <c r="B95" i="2"/>
  <c r="B83" i="2"/>
  <c r="B71" i="2"/>
  <c r="B59" i="2"/>
  <c r="B47" i="2"/>
  <c r="B35" i="2"/>
  <c r="B23" i="2"/>
  <c r="B11" i="2"/>
  <c r="B279" i="2"/>
  <c r="B183" i="2"/>
  <c r="B99" i="2"/>
  <c r="B27" i="2"/>
  <c r="B298" i="2"/>
  <c r="B286" i="2"/>
  <c r="B274" i="2"/>
  <c r="B262" i="2"/>
  <c r="B250" i="2"/>
  <c r="B238" i="2"/>
  <c r="B226" i="2"/>
  <c r="B214" i="2"/>
  <c r="B202" i="2"/>
  <c r="B190" i="2"/>
  <c r="B178" i="2"/>
  <c r="B166" i="2"/>
  <c r="B154" i="2"/>
  <c r="B142" i="2"/>
  <c r="B130" i="2"/>
  <c r="B118" i="2"/>
  <c r="B106" i="2"/>
  <c r="B94" i="2"/>
  <c r="B82" i="2"/>
  <c r="B70" i="2"/>
  <c r="B58" i="2"/>
  <c r="B46" i="2"/>
  <c r="B34" i="2"/>
  <c r="B22" i="2"/>
  <c r="B10" i="2"/>
  <c r="B297" i="2"/>
  <c r="B285" i="2"/>
  <c r="B273" i="2"/>
  <c r="B261" i="2"/>
  <c r="B249" i="2"/>
  <c r="B237" i="2"/>
  <c r="B225" i="2"/>
  <c r="B213" i="2"/>
  <c r="B201" i="2"/>
  <c r="B189" i="2"/>
  <c r="B177" i="2"/>
  <c r="B165" i="2"/>
  <c r="B153" i="2"/>
  <c r="B141" i="2"/>
  <c r="B129" i="2"/>
  <c r="B117" i="2"/>
  <c r="B105" i="2"/>
  <c r="B93" i="2"/>
  <c r="B81" i="2"/>
  <c r="B69" i="2"/>
  <c r="B57" i="2"/>
  <c r="B45" i="2"/>
  <c r="B33" i="2"/>
  <c r="B21" i="2"/>
  <c r="B9" i="2"/>
  <c r="B195" i="2"/>
  <c r="B39" i="2"/>
  <c r="B296" i="2"/>
  <c r="B284" i="2"/>
  <c r="B272" i="2"/>
  <c r="B260" i="2"/>
  <c r="B248" i="2"/>
  <c r="B236" i="2"/>
  <c r="B224" i="2"/>
  <c r="B212" i="2"/>
  <c r="B200" i="2"/>
  <c r="B188" i="2"/>
  <c r="B176" i="2"/>
  <c r="B164" i="2"/>
  <c r="B152" i="2"/>
  <c r="B140" i="2"/>
  <c r="B128" i="2"/>
  <c r="B116" i="2"/>
  <c r="B104" i="2"/>
  <c r="B92" i="2"/>
  <c r="B80" i="2"/>
  <c r="B68" i="2"/>
  <c r="B56" i="2"/>
  <c r="B44" i="2"/>
  <c r="B32" i="2"/>
  <c r="B20" i="2"/>
  <c r="B8" i="2"/>
  <c r="B291" i="2"/>
  <c r="B13" i="1"/>
  <c r="B14" i="1" s="1"/>
  <c r="B295" i="2"/>
  <c r="B283" i="2"/>
  <c r="B271" i="2"/>
  <c r="B259" i="2"/>
  <c r="B247" i="2"/>
  <c r="B235" i="2"/>
  <c r="B223" i="2"/>
  <c r="B211" i="2"/>
  <c r="B199" i="2"/>
  <c r="B187" i="2"/>
  <c r="B175" i="2"/>
  <c r="B163" i="2"/>
  <c r="B151" i="2"/>
  <c r="B139" i="2"/>
  <c r="B127" i="2"/>
  <c r="B115" i="2"/>
  <c r="B103" i="2"/>
  <c r="B91" i="2"/>
  <c r="B79" i="2"/>
  <c r="B67" i="2"/>
  <c r="B55" i="2"/>
  <c r="B43" i="2"/>
  <c r="B31" i="2"/>
  <c r="B19" i="2"/>
  <c r="B7" i="2"/>
  <c r="B255" i="2"/>
  <c r="B135" i="2"/>
  <c r="B15" i="2"/>
  <c r="B294" i="2"/>
  <c r="B282" i="2"/>
  <c r="B270" i="2"/>
  <c r="B258" i="2"/>
  <c r="B246" i="2"/>
  <c r="B234" i="2"/>
  <c r="B222" i="2"/>
  <c r="B210" i="2"/>
  <c r="B198" i="2"/>
  <c r="B186" i="2"/>
  <c r="B174" i="2"/>
  <c r="B162" i="2"/>
  <c r="B150" i="2"/>
  <c r="B138" i="2"/>
  <c r="B126" i="2"/>
  <c r="B114" i="2"/>
  <c r="B102" i="2"/>
  <c r="B90" i="2"/>
  <c r="B78" i="2"/>
  <c r="B66" i="2"/>
  <c r="B54" i="2"/>
  <c r="B42" i="2"/>
  <c r="B30" i="2"/>
  <c r="B18" i="2"/>
  <c r="B6" i="2"/>
  <c r="B293" i="2"/>
  <c r="B281" i="2"/>
  <c r="B269" i="2"/>
  <c r="B257" i="2"/>
  <c r="B245" i="2"/>
  <c r="B233" i="2"/>
  <c r="B221" i="2"/>
  <c r="B209" i="2"/>
  <c r="B197" i="2"/>
  <c r="B185" i="2"/>
  <c r="B173" i="2"/>
  <c r="B161" i="2"/>
  <c r="B149" i="2"/>
  <c r="B137" i="2"/>
  <c r="B125" i="2"/>
  <c r="B113" i="2"/>
  <c r="B101" i="2"/>
  <c r="B89" i="2"/>
  <c r="B77" i="2"/>
  <c r="B65" i="2"/>
  <c r="B53" i="2"/>
  <c r="B41" i="2"/>
  <c r="B29" i="2"/>
  <c r="B17" i="2"/>
  <c r="B5" i="2"/>
  <c r="B267" i="2"/>
  <c r="B147" i="2"/>
  <c r="B3" i="2"/>
  <c r="C3" i="2" s="1"/>
  <c r="I3" i="2" s="1"/>
  <c r="B292" i="2"/>
  <c r="B280" i="2"/>
  <c r="B268" i="2"/>
  <c r="B256" i="2"/>
  <c r="B244" i="2"/>
  <c r="B232" i="2"/>
  <c r="B220" i="2"/>
  <c r="B208" i="2"/>
  <c r="B196" i="2"/>
  <c r="B184" i="2"/>
  <c r="B172" i="2"/>
  <c r="B160" i="2"/>
  <c r="B148" i="2"/>
  <c r="B136" i="2"/>
  <c r="B124" i="2"/>
  <c r="B112" i="2"/>
  <c r="B100" i="2"/>
  <c r="B88" i="2"/>
  <c r="B76" i="2"/>
  <c r="B64" i="2"/>
  <c r="B52" i="2"/>
  <c r="B40" i="2"/>
  <c r="B28" i="2"/>
  <c r="F3" i="2"/>
  <c r="D4" i="3" l="1"/>
  <c r="H4" i="3" s="1"/>
  <c r="E3" i="2"/>
  <c r="G3" i="2"/>
  <c r="C4" i="3" l="1"/>
  <c r="F4" i="3"/>
  <c r="D4" i="2"/>
  <c r="C4" i="2" s="1"/>
  <c r="I4" i="2" s="1"/>
  <c r="E4" i="3" l="1"/>
  <c r="I4" i="3"/>
  <c r="G4" i="3"/>
  <c r="H4" i="2"/>
  <c r="F4" i="2"/>
  <c r="D5" i="3" l="1"/>
  <c r="E4" i="2"/>
  <c r="G4" i="2"/>
  <c r="F5" i="3" l="1"/>
  <c r="C5" i="3"/>
  <c r="H5" i="3"/>
  <c r="D5" i="2"/>
  <c r="C5" i="2" s="1"/>
  <c r="I5" i="2" s="1"/>
  <c r="E5" i="3" l="1"/>
  <c r="G5" i="3"/>
  <c r="I5" i="3"/>
  <c r="H5" i="2"/>
  <c r="F5" i="2"/>
  <c r="D6" i="3" l="1"/>
  <c r="H6" i="3" s="1"/>
  <c r="E5" i="2"/>
  <c r="G5" i="2"/>
  <c r="F6" i="3" l="1"/>
  <c r="C6" i="3"/>
  <c r="D6" i="2"/>
  <c r="C6" i="2" s="1"/>
  <c r="I6" i="2" s="1"/>
  <c r="E6" i="3" l="1"/>
  <c r="I6" i="3"/>
  <c r="G6" i="3"/>
  <c r="H6" i="2"/>
  <c r="F6" i="2"/>
  <c r="D7" i="3" l="1"/>
  <c r="E6" i="2"/>
  <c r="G6" i="2"/>
  <c r="F7" i="3" l="1"/>
  <c r="C7" i="3"/>
  <c r="H7" i="3"/>
  <c r="D7" i="2"/>
  <c r="C7" i="2" s="1"/>
  <c r="I7" i="2" s="1"/>
  <c r="E7" i="3" l="1"/>
  <c r="G7" i="3"/>
  <c r="I7" i="3"/>
  <c r="H7" i="2"/>
  <c r="F7" i="2"/>
  <c r="D8" i="3" l="1"/>
  <c r="H8" i="3" s="1"/>
  <c r="E7" i="2"/>
  <c r="G7" i="2"/>
  <c r="F8" i="3" l="1"/>
  <c r="C8" i="3"/>
  <c r="D8" i="2"/>
  <c r="C8" i="2" s="1"/>
  <c r="I8" i="2" s="1"/>
  <c r="E8" i="3" l="1"/>
  <c r="G8" i="3"/>
  <c r="I8" i="3"/>
  <c r="H8" i="2"/>
  <c r="F8" i="2"/>
  <c r="D9" i="3" l="1"/>
  <c r="H9" i="3" s="1"/>
  <c r="E8" i="2"/>
  <c r="G8" i="2"/>
  <c r="F9" i="3" l="1"/>
  <c r="C9" i="3"/>
  <c r="D9" i="2"/>
  <c r="C9" i="2" s="1"/>
  <c r="I9" i="2" s="1"/>
  <c r="E9" i="3" l="1"/>
  <c r="I9" i="3"/>
  <c r="G9" i="3"/>
  <c r="H9" i="2"/>
  <c r="F9" i="2"/>
  <c r="D10" i="3" l="1"/>
  <c r="E9" i="2"/>
  <c r="G9" i="2"/>
  <c r="F10" i="3" l="1"/>
  <c r="C10" i="3"/>
  <c r="H10" i="3"/>
  <c r="D10" i="2"/>
  <c r="C10" i="2" s="1"/>
  <c r="I10" i="2" s="1"/>
  <c r="E10" i="3" l="1"/>
  <c r="G10" i="3"/>
  <c r="I10" i="3"/>
  <c r="H10" i="2"/>
  <c r="F10" i="2"/>
  <c r="D11" i="3" l="1"/>
  <c r="E10" i="2"/>
  <c r="G10" i="2"/>
  <c r="F11" i="3" l="1"/>
  <c r="C11" i="3"/>
  <c r="H11" i="3"/>
  <c r="D11" i="2"/>
  <c r="C11" i="2" s="1"/>
  <c r="I11" i="2" s="1"/>
  <c r="E11" i="3" l="1"/>
  <c r="I11" i="3"/>
  <c r="G11" i="3"/>
  <c r="H11" i="2"/>
  <c r="F11" i="2"/>
  <c r="D12" i="3" l="1"/>
  <c r="E11" i="2"/>
  <c r="G11" i="2"/>
  <c r="F12" i="3" l="1"/>
  <c r="C12" i="3"/>
  <c r="H12" i="3"/>
  <c r="D12" i="2"/>
  <c r="C12" i="2" s="1"/>
  <c r="I12" i="2" s="1"/>
  <c r="E12" i="3" l="1"/>
  <c r="G12" i="3"/>
  <c r="I12" i="3"/>
  <c r="H12" i="2"/>
  <c r="F12" i="2"/>
  <c r="D13" i="3" l="1"/>
  <c r="E12" i="2"/>
  <c r="G12" i="2"/>
  <c r="C13" i="3" l="1"/>
  <c r="F13" i="3"/>
  <c r="H13" i="3"/>
  <c r="D13" i="2"/>
  <c r="C13" i="2" s="1"/>
  <c r="I13" i="2" s="1"/>
  <c r="E13" i="3" l="1"/>
  <c r="I13" i="3"/>
  <c r="G13" i="3"/>
  <c r="H13" i="2"/>
  <c r="F13" i="2"/>
  <c r="D14" i="3" l="1"/>
  <c r="E13" i="2"/>
  <c r="G13" i="2"/>
  <c r="D14" i="2" s="1"/>
  <c r="C14" i="2" s="1"/>
  <c r="I14" i="2" s="1"/>
  <c r="C14" i="3" l="1"/>
  <c r="F14" i="3"/>
  <c r="H14" i="3"/>
  <c r="F14" i="2"/>
  <c r="H14" i="2"/>
  <c r="E14" i="3" l="1"/>
  <c r="G14" i="3"/>
  <c r="I14" i="3"/>
  <c r="E14" i="2"/>
  <c r="K14" i="2"/>
  <c r="G14" i="2"/>
  <c r="D15" i="3" l="1"/>
  <c r="H15" i="3" s="1"/>
  <c r="D15" i="2"/>
  <c r="C15" i="2" s="1"/>
  <c r="I15" i="2" s="1"/>
  <c r="F15" i="3" l="1"/>
  <c r="C15" i="3"/>
  <c r="H15" i="2"/>
  <c r="F15" i="2"/>
  <c r="E15" i="3" l="1"/>
  <c r="G15" i="3"/>
  <c r="I15" i="3"/>
  <c r="E15" i="2"/>
  <c r="G15" i="2"/>
  <c r="D16" i="3" l="1"/>
  <c r="H16" i="3" s="1"/>
  <c r="D16" i="2"/>
  <c r="C16" i="2" s="1"/>
  <c r="I16" i="2" s="1"/>
  <c r="F16" i="3" l="1"/>
  <c r="C16" i="3"/>
  <c r="H16" i="2"/>
  <c r="F16" i="2"/>
  <c r="E16" i="3" l="1"/>
  <c r="I16" i="3"/>
  <c r="G16" i="3"/>
  <c r="E16" i="2"/>
  <c r="G16" i="2"/>
  <c r="D17" i="3" l="1"/>
  <c r="D17" i="2"/>
  <c r="C17" i="2" s="1"/>
  <c r="I17" i="2" s="1"/>
  <c r="F17" i="3" l="1"/>
  <c r="C17" i="3"/>
  <c r="H17" i="3"/>
  <c r="H17" i="2"/>
  <c r="F17" i="2"/>
  <c r="E17" i="3" l="1"/>
  <c r="G17" i="3"/>
  <c r="I17" i="3"/>
  <c r="E17" i="2"/>
  <c r="G17" i="2"/>
  <c r="D18" i="3" l="1"/>
  <c r="D18" i="2"/>
  <c r="C18" i="2" s="1"/>
  <c r="I18" i="2" s="1"/>
  <c r="F18" i="3" l="1"/>
  <c r="C18" i="3"/>
  <c r="H18" i="3"/>
  <c r="H18" i="2"/>
  <c r="F18" i="2"/>
  <c r="E18" i="3" l="1"/>
  <c r="I18" i="3"/>
  <c r="G18" i="3"/>
  <c r="E18" i="2"/>
  <c r="G18" i="2"/>
  <c r="D19" i="3" l="1"/>
  <c r="H19" i="3" s="1"/>
  <c r="D19" i="2"/>
  <c r="C19" i="2" s="1"/>
  <c r="I19" i="2" s="1"/>
  <c r="C19" i="3" l="1"/>
  <c r="F19" i="3"/>
  <c r="H19" i="2"/>
  <c r="F19" i="2"/>
  <c r="E19" i="3" l="1"/>
  <c r="G19" i="3"/>
  <c r="I19" i="3"/>
  <c r="E19" i="2"/>
  <c r="G19" i="2"/>
  <c r="D20" i="3" l="1"/>
  <c r="H20" i="3" s="1"/>
  <c r="D20" i="2"/>
  <c r="C20" i="2" s="1"/>
  <c r="I20" i="2" s="1"/>
  <c r="C20" i="3" l="1"/>
  <c r="F20" i="3"/>
  <c r="H20" i="2"/>
  <c r="F20" i="2"/>
  <c r="E20" i="3" l="1"/>
  <c r="G20" i="3"/>
  <c r="I20" i="3"/>
  <c r="E20" i="2"/>
  <c r="G20" i="2"/>
  <c r="D21" i="3" l="1"/>
  <c r="H21" i="3" s="1"/>
  <c r="D21" i="2"/>
  <c r="C21" i="2" s="1"/>
  <c r="I21" i="2" s="1"/>
  <c r="C21" i="3" l="1"/>
  <c r="F21" i="3"/>
  <c r="H21" i="2"/>
  <c r="F21" i="2"/>
  <c r="E21" i="3" l="1"/>
  <c r="G21" i="3"/>
  <c r="I21" i="3"/>
  <c r="E21" i="2"/>
  <c r="G21" i="2"/>
  <c r="D22" i="3" l="1"/>
  <c r="D22" i="2"/>
  <c r="C22" i="2" s="1"/>
  <c r="I22" i="2" s="1"/>
  <c r="F22" i="3" l="1"/>
  <c r="C22" i="3"/>
  <c r="H22" i="3"/>
  <c r="H22" i="2"/>
  <c r="F22" i="2"/>
  <c r="E22" i="3" l="1"/>
  <c r="I22" i="3"/>
  <c r="G22" i="3"/>
  <c r="E22" i="2"/>
  <c r="G22" i="2"/>
  <c r="D23" i="3" l="1"/>
  <c r="D23" i="2"/>
  <c r="C23" i="2" s="1"/>
  <c r="I23" i="2" s="1"/>
  <c r="C23" i="3" l="1"/>
  <c r="F23" i="3"/>
  <c r="H23" i="3"/>
  <c r="H23" i="2"/>
  <c r="F23" i="2"/>
  <c r="E23" i="3" l="1"/>
  <c r="G23" i="3"/>
  <c r="I23" i="3"/>
  <c r="E23" i="2"/>
  <c r="G23" i="2"/>
  <c r="D24" i="3" l="1"/>
  <c r="D24" i="2"/>
  <c r="C24" i="2" s="1"/>
  <c r="I24" i="2" s="1"/>
  <c r="F24" i="3" l="1"/>
  <c r="C24" i="3"/>
  <c r="H24" i="3"/>
  <c r="H24" i="2"/>
  <c r="F24" i="2"/>
  <c r="E24" i="3" l="1"/>
  <c r="I24" i="3"/>
  <c r="G24" i="3"/>
  <c r="E24" i="2"/>
  <c r="G24" i="2"/>
  <c r="D25" i="2" s="1"/>
  <c r="C25" i="2" s="1"/>
  <c r="I25" i="2" s="1"/>
  <c r="D25" i="3" l="1"/>
  <c r="H25" i="2"/>
  <c r="F25" i="3" l="1"/>
  <c r="C25" i="3"/>
  <c r="H25" i="3"/>
  <c r="F25" i="2"/>
  <c r="E25" i="3" l="1"/>
  <c r="G25" i="3"/>
  <c r="I25" i="3"/>
  <c r="E25" i="2"/>
  <c r="G25" i="2"/>
  <c r="D26" i="2" s="1"/>
  <c r="D26" i="3" l="1"/>
  <c r="C26" i="2"/>
  <c r="I26" i="2" s="1"/>
  <c r="H26" i="2"/>
  <c r="F26" i="3" l="1"/>
  <c r="C26" i="3"/>
  <c r="H26" i="3"/>
  <c r="F26" i="2"/>
  <c r="J26" i="2"/>
  <c r="E26" i="3" l="1"/>
  <c r="I26" i="3"/>
  <c r="G26" i="3"/>
  <c r="E26" i="2"/>
  <c r="K26" i="2"/>
  <c r="G26" i="2"/>
  <c r="D27" i="3" l="1"/>
  <c r="D27" i="2"/>
  <c r="C27" i="2" s="1"/>
  <c r="I27" i="2" s="1"/>
  <c r="C27" i="3" l="1"/>
  <c r="F27" i="3"/>
  <c r="H27" i="3"/>
  <c r="H27" i="2"/>
  <c r="F27" i="2"/>
  <c r="E27" i="3" l="1"/>
  <c r="I27" i="3"/>
  <c r="G27" i="3"/>
  <c r="E27" i="2"/>
  <c r="G27" i="2"/>
  <c r="D28" i="3" l="1"/>
  <c r="D28" i="2"/>
  <c r="C28" i="2" s="1"/>
  <c r="I28" i="2" s="1"/>
  <c r="C28" i="3" l="1"/>
  <c r="F28" i="3"/>
  <c r="H28" i="3"/>
  <c r="H28" i="2"/>
  <c r="F28" i="2"/>
  <c r="E28" i="3" l="1"/>
  <c r="I28" i="3"/>
  <c r="G28" i="3"/>
  <c r="E28" i="2"/>
  <c r="G28" i="2"/>
  <c r="D29" i="3" l="1"/>
  <c r="D29" i="2"/>
  <c r="C29" i="2" s="1"/>
  <c r="I29" i="2" s="1"/>
  <c r="C29" i="3" l="1"/>
  <c r="F29" i="3"/>
  <c r="H29" i="3"/>
  <c r="H29" i="2"/>
  <c r="F29" i="2"/>
  <c r="E29" i="3" l="1"/>
  <c r="I29" i="3"/>
  <c r="G29" i="3"/>
  <c r="E29" i="2"/>
  <c r="G29" i="2"/>
  <c r="D30" i="3" l="1"/>
  <c r="D30" i="2"/>
  <c r="C30" i="2" s="1"/>
  <c r="I30" i="2" s="1"/>
  <c r="F30" i="3" l="1"/>
  <c r="C30" i="3"/>
  <c r="H30" i="3"/>
  <c r="H30" i="2"/>
  <c r="F30" i="2"/>
  <c r="E30" i="3" l="1"/>
  <c r="I30" i="3"/>
  <c r="G30" i="3"/>
  <c r="E30" i="2"/>
  <c r="G30" i="2"/>
  <c r="D31" i="3" l="1"/>
  <c r="D31" i="2"/>
  <c r="C31" i="2" s="1"/>
  <c r="I31" i="2" s="1"/>
  <c r="F31" i="3" l="1"/>
  <c r="C31" i="3"/>
  <c r="H31" i="3"/>
  <c r="H31" i="2"/>
  <c r="F31" i="2"/>
  <c r="E31" i="3" l="1"/>
  <c r="G31" i="3"/>
  <c r="I31" i="3"/>
  <c r="E31" i="2"/>
  <c r="G31" i="2"/>
  <c r="D32" i="3" l="1"/>
  <c r="H32" i="3" s="1"/>
  <c r="D32" i="2"/>
  <c r="C32" i="2" s="1"/>
  <c r="I32" i="2" s="1"/>
  <c r="F32" i="3" l="1"/>
  <c r="C32" i="3"/>
  <c r="H32" i="2"/>
  <c r="F32" i="2"/>
  <c r="E32" i="3" l="1"/>
  <c r="G32" i="3"/>
  <c r="I32" i="3"/>
  <c r="E32" i="2"/>
  <c r="G32" i="2"/>
  <c r="D33" i="3" l="1"/>
  <c r="H33" i="3" s="1"/>
  <c r="D33" i="2"/>
  <c r="C33" i="2" s="1"/>
  <c r="I33" i="2" s="1"/>
  <c r="F33" i="3" l="1"/>
  <c r="C33" i="3"/>
  <c r="H33" i="2"/>
  <c r="F33" i="2"/>
  <c r="E33" i="3" l="1"/>
  <c r="I33" i="3"/>
  <c r="G33" i="3"/>
  <c r="E33" i="2"/>
  <c r="G33" i="2"/>
  <c r="D34" i="3" l="1"/>
  <c r="D34" i="2"/>
  <c r="C34" i="2" s="1"/>
  <c r="I34" i="2" s="1"/>
  <c r="C34" i="3" l="1"/>
  <c r="F34" i="3"/>
  <c r="H34" i="3"/>
  <c r="H34" i="2"/>
  <c r="F34" i="2"/>
  <c r="E34" i="3" l="1"/>
  <c r="I34" i="3"/>
  <c r="G34" i="3"/>
  <c r="E34" i="2"/>
  <c r="G34" i="2"/>
  <c r="D35" i="3" l="1"/>
  <c r="H35" i="3" s="1"/>
  <c r="D35" i="2"/>
  <c r="C35" i="2" s="1"/>
  <c r="I35" i="2" s="1"/>
  <c r="C35" i="3" l="1"/>
  <c r="F35" i="3"/>
  <c r="H35" i="2"/>
  <c r="F35" i="2"/>
  <c r="E35" i="3" l="1"/>
  <c r="G35" i="3"/>
  <c r="I35" i="3"/>
  <c r="E35" i="2"/>
  <c r="G35" i="2"/>
  <c r="D36" i="3" l="1"/>
  <c r="D36" i="2"/>
  <c r="C36" i="2" s="1"/>
  <c r="I36" i="2" s="1"/>
  <c r="F36" i="3" l="1"/>
  <c r="C36" i="3"/>
  <c r="H36" i="3"/>
  <c r="H36" i="2"/>
  <c r="F36" i="2"/>
  <c r="E36" i="3" l="1"/>
  <c r="G36" i="3"/>
  <c r="I36" i="3"/>
  <c r="E36" i="2"/>
  <c r="G36" i="2"/>
  <c r="D37" i="3" l="1"/>
  <c r="D37" i="2"/>
  <c r="C37" i="2" s="1"/>
  <c r="I37" i="2" s="1"/>
  <c r="C37" i="3" l="1"/>
  <c r="F37" i="3"/>
  <c r="H37" i="3"/>
  <c r="H37" i="2"/>
  <c r="F37" i="2"/>
  <c r="E37" i="3" l="1"/>
  <c r="G37" i="3"/>
  <c r="I37" i="3"/>
  <c r="E37" i="2"/>
  <c r="G37" i="2"/>
  <c r="D38" i="2" s="1"/>
  <c r="D38" i="3" l="1"/>
  <c r="C38" i="2"/>
  <c r="I38" i="2" s="1"/>
  <c r="H38" i="2"/>
  <c r="C38" i="3" l="1"/>
  <c r="F38" i="3"/>
  <c r="H38" i="3"/>
  <c r="F38" i="2"/>
  <c r="J38" i="2"/>
  <c r="E38" i="3" l="1"/>
  <c r="I38" i="3"/>
  <c r="G38" i="3"/>
  <c r="E38" i="2"/>
  <c r="K38" i="2"/>
  <c r="G38" i="2"/>
  <c r="D39" i="3" l="1"/>
  <c r="H39" i="3" s="1"/>
  <c r="D39" i="2"/>
  <c r="C39" i="2" s="1"/>
  <c r="I39" i="2" s="1"/>
  <c r="H39" i="2"/>
  <c r="C39" i="3" l="1"/>
  <c r="F39" i="3"/>
  <c r="F39" i="2"/>
  <c r="E39" i="3" l="1"/>
  <c r="I39" i="3"/>
  <c r="G39" i="3"/>
  <c r="E39" i="2"/>
  <c r="G39" i="2"/>
  <c r="D40" i="3" l="1"/>
  <c r="H40" i="3" s="1"/>
  <c r="D40" i="2"/>
  <c r="C40" i="2" s="1"/>
  <c r="I40" i="2" s="1"/>
  <c r="C40" i="3" l="1"/>
  <c r="F40" i="3"/>
  <c r="H40" i="2"/>
  <c r="F40" i="2"/>
  <c r="E40" i="3" l="1"/>
  <c r="G40" i="3"/>
  <c r="I40" i="3"/>
  <c r="E40" i="2"/>
  <c r="G40" i="2"/>
  <c r="D41" i="3" l="1"/>
  <c r="H41" i="3" s="1"/>
  <c r="D41" i="2"/>
  <c r="C41" i="2" s="1"/>
  <c r="I41" i="2" s="1"/>
  <c r="C41" i="3" l="1"/>
  <c r="F41" i="3"/>
  <c r="H41" i="2"/>
  <c r="F41" i="2"/>
  <c r="E41" i="3" l="1"/>
  <c r="G41" i="3"/>
  <c r="I41" i="3"/>
  <c r="E41" i="2"/>
  <c r="G41" i="2"/>
  <c r="D42" i="3" l="1"/>
  <c r="D42" i="2"/>
  <c r="C42" i="2" s="1"/>
  <c r="I42" i="2" s="1"/>
  <c r="F42" i="3" l="1"/>
  <c r="C42" i="3"/>
  <c r="H42" i="3"/>
  <c r="H42" i="2"/>
  <c r="F42" i="2"/>
  <c r="E42" i="3" l="1"/>
  <c r="G42" i="3"/>
  <c r="I42" i="3"/>
  <c r="E42" i="2"/>
  <c r="G42" i="2"/>
  <c r="D43" i="3" l="1"/>
  <c r="H43" i="3" s="1"/>
  <c r="D43" i="2"/>
  <c r="C43" i="2" s="1"/>
  <c r="I43" i="2" s="1"/>
  <c r="C43" i="3" l="1"/>
  <c r="F43" i="3"/>
  <c r="H43" i="2"/>
  <c r="F43" i="2"/>
  <c r="E43" i="3" l="1"/>
  <c r="I43" i="3"/>
  <c r="G43" i="3"/>
  <c r="E43" i="2"/>
  <c r="G43" i="2"/>
  <c r="D44" i="3" l="1"/>
  <c r="D44" i="2"/>
  <c r="C44" i="2" s="1"/>
  <c r="I44" i="2" s="1"/>
  <c r="F44" i="3" l="1"/>
  <c r="C44" i="3"/>
  <c r="H44" i="3"/>
  <c r="H44" i="2"/>
  <c r="F44" i="2"/>
  <c r="E44" i="3" l="1"/>
  <c r="G44" i="3"/>
  <c r="I44" i="3"/>
  <c r="E44" i="2"/>
  <c r="G44" i="2"/>
  <c r="D45" i="3" l="1"/>
  <c r="D45" i="2"/>
  <c r="C45" i="2" s="1"/>
  <c r="I45" i="2" s="1"/>
  <c r="F45" i="3" l="1"/>
  <c r="C45" i="3"/>
  <c r="H45" i="3"/>
  <c r="H45" i="2"/>
  <c r="F45" i="2"/>
  <c r="E45" i="3" l="1"/>
  <c r="G45" i="3"/>
  <c r="I45" i="3"/>
  <c r="E45" i="2"/>
  <c r="G45" i="2"/>
  <c r="D46" i="3" l="1"/>
  <c r="D46" i="2"/>
  <c r="C46" i="2" s="1"/>
  <c r="I46" i="2" s="1"/>
  <c r="F46" i="3" l="1"/>
  <c r="C46" i="3"/>
  <c r="H46" i="3"/>
  <c r="H46" i="2"/>
  <c r="F46" i="2"/>
  <c r="E46" i="3" l="1"/>
  <c r="I46" i="3"/>
  <c r="G46" i="3"/>
  <c r="E46" i="2"/>
  <c r="G46" i="2"/>
  <c r="D47" i="3" l="1"/>
  <c r="D47" i="2"/>
  <c r="C47" i="2" s="1"/>
  <c r="I47" i="2" s="1"/>
  <c r="C47" i="3" l="1"/>
  <c r="F47" i="3"/>
  <c r="H47" i="3"/>
  <c r="H47" i="2"/>
  <c r="F47" i="2"/>
  <c r="E47" i="3" l="1"/>
  <c r="I47" i="3"/>
  <c r="G47" i="3"/>
  <c r="E47" i="2"/>
  <c r="G47" i="2"/>
  <c r="D48" i="3" l="1"/>
  <c r="D48" i="2"/>
  <c r="C48" i="2" s="1"/>
  <c r="I48" i="2" s="1"/>
  <c r="C48" i="3" l="1"/>
  <c r="F48" i="3"/>
  <c r="H48" i="3"/>
  <c r="H48" i="2"/>
  <c r="F48" i="2"/>
  <c r="E48" i="3" l="1"/>
  <c r="I48" i="3"/>
  <c r="G48" i="3"/>
  <c r="E48" i="2"/>
  <c r="G48" i="2"/>
  <c r="D49" i="3" l="1"/>
  <c r="D49" i="2"/>
  <c r="C49" i="2" s="1"/>
  <c r="I49" i="2" s="1"/>
  <c r="C49" i="3" l="1"/>
  <c r="F49" i="3"/>
  <c r="H49" i="3"/>
  <c r="H49" i="2"/>
  <c r="F49" i="2"/>
  <c r="E49" i="3" l="1"/>
  <c r="G49" i="3"/>
  <c r="I49" i="3"/>
  <c r="E49" i="2"/>
  <c r="G49" i="2"/>
  <c r="D50" i="2" s="1"/>
  <c r="D50" i="3" l="1"/>
  <c r="C50" i="2"/>
  <c r="I50" i="2" s="1"/>
  <c r="H50" i="2"/>
  <c r="F50" i="3" l="1"/>
  <c r="C50" i="3"/>
  <c r="H50" i="3"/>
  <c r="F50" i="2"/>
  <c r="J50" i="2"/>
  <c r="E50" i="3" l="1"/>
  <c r="I50" i="3"/>
  <c r="G50" i="3"/>
  <c r="E50" i="2"/>
  <c r="K50" i="2"/>
  <c r="G50" i="2"/>
  <c r="D51" i="3" l="1"/>
  <c r="H51" i="3" s="1"/>
  <c r="D51" i="2"/>
  <c r="C51" i="2" s="1"/>
  <c r="I51" i="2" s="1"/>
  <c r="F51" i="3" l="1"/>
  <c r="C51" i="3"/>
  <c r="H51" i="2"/>
  <c r="F51" i="2"/>
  <c r="E51" i="3" l="1"/>
  <c r="G51" i="3"/>
  <c r="I51" i="3"/>
  <c r="E51" i="2"/>
  <c r="G51" i="2"/>
  <c r="D52" i="3" l="1"/>
  <c r="D52" i="2"/>
  <c r="C52" i="2" s="1"/>
  <c r="I52" i="2" s="1"/>
  <c r="F52" i="3" l="1"/>
  <c r="C52" i="3"/>
  <c r="H52" i="3"/>
  <c r="H52" i="2"/>
  <c r="F52" i="2"/>
  <c r="E52" i="3" l="1"/>
  <c r="I52" i="3"/>
  <c r="G52" i="3"/>
  <c r="E52" i="2"/>
  <c r="G52" i="2"/>
  <c r="D53" i="3" l="1"/>
  <c r="H53" i="3" s="1"/>
  <c r="D53" i="2"/>
  <c r="C53" i="2" s="1"/>
  <c r="I53" i="2" s="1"/>
  <c r="F53" i="3" l="1"/>
  <c r="C53" i="3"/>
  <c r="H53" i="2"/>
  <c r="F53" i="2"/>
  <c r="E53" i="3" l="1"/>
  <c r="I53" i="3"/>
  <c r="G53" i="3"/>
  <c r="E53" i="2"/>
  <c r="G53" i="2"/>
  <c r="D54" i="3" l="1"/>
  <c r="H54" i="3" s="1"/>
  <c r="D54" i="2"/>
  <c r="C54" i="2" s="1"/>
  <c r="I54" i="2" s="1"/>
  <c r="C54" i="3" l="1"/>
  <c r="F54" i="3"/>
  <c r="H54" i="2"/>
  <c r="F54" i="2"/>
  <c r="E54" i="3" l="1"/>
  <c r="I54" i="3"/>
  <c r="G54" i="3"/>
  <c r="E54" i="2"/>
  <c r="G54" i="2"/>
  <c r="D55" i="3" l="1"/>
  <c r="D55" i="2"/>
  <c r="C55" i="2" s="1"/>
  <c r="I55" i="2" s="1"/>
  <c r="C55" i="3" l="1"/>
  <c r="F55" i="3"/>
  <c r="H55" i="3"/>
  <c r="H55" i="2"/>
  <c r="F55" i="2"/>
  <c r="E55" i="3" l="1"/>
  <c r="I55" i="3"/>
  <c r="G55" i="3"/>
  <c r="E55" i="2"/>
  <c r="G55" i="2"/>
  <c r="D56" i="3" l="1"/>
  <c r="H56" i="3" s="1"/>
  <c r="D56" i="2"/>
  <c r="C56" i="2" s="1"/>
  <c r="I56" i="2" s="1"/>
  <c r="F56" i="3" l="1"/>
  <c r="C56" i="3"/>
  <c r="H56" i="2"/>
  <c r="F56" i="2"/>
  <c r="E56" i="3" l="1"/>
  <c r="I56" i="3"/>
  <c r="G56" i="3"/>
  <c r="E56" i="2"/>
  <c r="G56" i="2"/>
  <c r="D57" i="3" l="1"/>
  <c r="H57" i="3" s="1"/>
  <c r="D57" i="2"/>
  <c r="C57" i="2" s="1"/>
  <c r="I57" i="2" s="1"/>
  <c r="C57" i="3" l="1"/>
  <c r="F57" i="3"/>
  <c r="H57" i="2"/>
  <c r="F57" i="2"/>
  <c r="E57" i="3" l="1"/>
  <c r="I57" i="3"/>
  <c r="G57" i="3"/>
  <c r="E57" i="2"/>
  <c r="G57" i="2"/>
  <c r="D58" i="3" l="1"/>
  <c r="D58" i="2"/>
  <c r="C58" i="2" s="1"/>
  <c r="I58" i="2" s="1"/>
  <c r="C58" i="3" l="1"/>
  <c r="F58" i="3"/>
  <c r="H58" i="3"/>
  <c r="H58" i="2"/>
  <c r="F58" i="2"/>
  <c r="E58" i="3" l="1"/>
  <c r="G58" i="3"/>
  <c r="I58" i="3"/>
  <c r="E58" i="2"/>
  <c r="G58" i="2"/>
  <c r="D59" i="3" l="1"/>
  <c r="H59" i="3" s="1"/>
  <c r="D59" i="2"/>
  <c r="C59" i="2" s="1"/>
  <c r="I59" i="2" s="1"/>
  <c r="F59" i="3" l="1"/>
  <c r="C59" i="3"/>
  <c r="H59" i="2"/>
  <c r="F59" i="2"/>
  <c r="E59" i="3" l="1"/>
  <c r="I59" i="3"/>
  <c r="G59" i="3"/>
  <c r="E59" i="2"/>
  <c r="G59" i="2"/>
  <c r="D60" i="3" l="1"/>
  <c r="D60" i="2"/>
  <c r="C60" i="2" s="1"/>
  <c r="I60" i="2" s="1"/>
  <c r="F60" i="3" l="1"/>
  <c r="C60" i="3"/>
  <c r="H60" i="3"/>
  <c r="H60" i="2"/>
  <c r="F60" i="2"/>
  <c r="E60" i="3" l="1"/>
  <c r="I60" i="3"/>
  <c r="G60" i="3"/>
  <c r="E60" i="2"/>
  <c r="G60" i="2"/>
  <c r="D61" i="3" l="1"/>
  <c r="D61" i="2"/>
  <c r="C61" i="2" s="1"/>
  <c r="I61" i="2" s="1"/>
  <c r="C61" i="3" l="1"/>
  <c r="F61" i="3"/>
  <c r="H61" i="3"/>
  <c r="H61" i="2"/>
  <c r="F61" i="2"/>
  <c r="E61" i="3" l="1"/>
  <c r="I61" i="3"/>
  <c r="G61" i="3"/>
  <c r="E61" i="2"/>
  <c r="G61" i="2"/>
  <c r="D62" i="2" s="1"/>
  <c r="D62" i="3" l="1"/>
  <c r="C62" i="2"/>
  <c r="I62" i="2" s="1"/>
  <c r="H62" i="2"/>
  <c r="C62" i="3" l="1"/>
  <c r="F62" i="3"/>
  <c r="H62" i="3"/>
  <c r="F62" i="2"/>
  <c r="J62" i="2"/>
  <c r="E62" i="3" l="1"/>
  <c r="G62" i="3"/>
  <c r="I62" i="3"/>
  <c r="E62" i="2"/>
  <c r="G62" i="2"/>
  <c r="K62" i="2"/>
  <c r="D63" i="3" l="1"/>
  <c r="D63" i="2"/>
  <c r="C63" i="2" s="1"/>
  <c r="I63" i="2" s="1"/>
  <c r="C63" i="3" l="1"/>
  <c r="F63" i="3"/>
  <c r="H63" i="3"/>
  <c r="H63" i="2"/>
  <c r="F63" i="2"/>
  <c r="E63" i="3" l="1"/>
  <c r="I63" i="3"/>
  <c r="G63" i="3"/>
  <c r="E63" i="2"/>
  <c r="G63" i="2"/>
  <c r="D64" i="3" l="1"/>
  <c r="H64" i="3" s="1"/>
  <c r="D64" i="2"/>
  <c r="C64" i="2" s="1"/>
  <c r="I64" i="2" s="1"/>
  <c r="C64" i="3" l="1"/>
  <c r="F64" i="3"/>
  <c r="H64" i="2"/>
  <c r="F64" i="2"/>
  <c r="E64" i="3" l="1"/>
  <c r="I64" i="3"/>
  <c r="G64" i="3"/>
  <c r="E64" i="2"/>
  <c r="G64" i="2"/>
  <c r="D65" i="3" l="1"/>
  <c r="D65" i="2"/>
  <c r="C65" i="2" s="1"/>
  <c r="I65" i="2" s="1"/>
  <c r="F65" i="3" l="1"/>
  <c r="C65" i="3"/>
  <c r="H65" i="3"/>
  <c r="H65" i="2"/>
  <c r="F65" i="2"/>
  <c r="E65" i="3" l="1"/>
  <c r="G65" i="3"/>
  <c r="I65" i="3"/>
  <c r="E65" i="2"/>
  <c r="G65" i="2"/>
  <c r="D66" i="3" l="1"/>
  <c r="H66" i="3" s="1"/>
  <c r="D66" i="2"/>
  <c r="C66" i="2" s="1"/>
  <c r="I66" i="2" s="1"/>
  <c r="F66" i="3" l="1"/>
  <c r="C66" i="3"/>
  <c r="H66" i="2"/>
  <c r="F66" i="2"/>
  <c r="E66" i="3" l="1"/>
  <c r="G66" i="3"/>
  <c r="I66" i="3"/>
  <c r="E66" i="2"/>
  <c r="G66" i="2"/>
  <c r="D67" i="3" l="1"/>
  <c r="H67" i="3" s="1"/>
  <c r="D67" i="2"/>
  <c r="C67" i="2" s="1"/>
  <c r="I67" i="2" s="1"/>
  <c r="F67" i="3" l="1"/>
  <c r="C67" i="3"/>
  <c r="H67" i="2"/>
  <c r="F67" i="2"/>
  <c r="E67" i="3" l="1"/>
  <c r="I67" i="3"/>
  <c r="G67" i="3"/>
  <c r="E67" i="2"/>
  <c r="G67" i="2"/>
  <c r="D68" i="3" l="1"/>
  <c r="H68" i="3" s="1"/>
  <c r="D68" i="2"/>
  <c r="C68" i="2" s="1"/>
  <c r="I68" i="2" s="1"/>
  <c r="C68" i="3" l="1"/>
  <c r="F68" i="3"/>
  <c r="H68" i="2"/>
  <c r="F68" i="2"/>
  <c r="E68" i="3" l="1"/>
  <c r="G68" i="3"/>
  <c r="I68" i="3"/>
  <c r="E68" i="2"/>
  <c r="G68" i="2"/>
  <c r="D69" i="3" l="1"/>
  <c r="D69" i="2"/>
  <c r="C69" i="2" s="1"/>
  <c r="I69" i="2" s="1"/>
  <c r="C69" i="3" l="1"/>
  <c r="F69" i="3"/>
  <c r="H69" i="3"/>
  <c r="H69" i="2"/>
  <c r="F69" i="2"/>
  <c r="E69" i="3" l="1"/>
  <c r="I69" i="3"/>
  <c r="G69" i="3"/>
  <c r="E69" i="2"/>
  <c r="G69" i="2"/>
  <c r="D70" i="3" l="1"/>
  <c r="D70" i="2"/>
  <c r="C70" i="2" s="1"/>
  <c r="I70" i="2" s="1"/>
  <c r="F70" i="3" l="1"/>
  <c r="C70" i="3"/>
  <c r="H70" i="3"/>
  <c r="H70" i="2"/>
  <c r="F70" i="2"/>
  <c r="E70" i="3" l="1"/>
  <c r="G70" i="3"/>
  <c r="I70" i="3"/>
  <c r="E70" i="2"/>
  <c r="G70" i="2"/>
  <c r="D71" i="3" l="1"/>
  <c r="H71" i="3" s="1"/>
  <c r="D71" i="2"/>
  <c r="C71" i="2" s="1"/>
  <c r="I71" i="2" s="1"/>
  <c r="C71" i="3" l="1"/>
  <c r="F71" i="3"/>
  <c r="H71" i="2"/>
  <c r="F71" i="2"/>
  <c r="E71" i="3" l="1"/>
  <c r="I71" i="3"/>
  <c r="G71" i="3"/>
  <c r="E71" i="2"/>
  <c r="G71" i="2"/>
  <c r="D72" i="3" l="1"/>
  <c r="D72" i="2"/>
  <c r="C72" i="2" s="1"/>
  <c r="I72" i="2" s="1"/>
  <c r="C72" i="3" l="1"/>
  <c r="F72" i="3"/>
  <c r="H72" i="3"/>
  <c r="H72" i="2"/>
  <c r="F72" i="2"/>
  <c r="E72" i="3" l="1"/>
  <c r="I72" i="3"/>
  <c r="G72" i="3"/>
  <c r="E72" i="2"/>
  <c r="G72" i="2"/>
  <c r="D73" i="3" l="1"/>
  <c r="H73" i="3" s="1"/>
  <c r="D73" i="2"/>
  <c r="C73" i="2" s="1"/>
  <c r="I73" i="2" s="1"/>
  <c r="F73" i="3" l="1"/>
  <c r="C73" i="3"/>
  <c r="H73" i="2"/>
  <c r="F73" i="2"/>
  <c r="E73" i="3" l="1"/>
  <c r="G73" i="3"/>
  <c r="I73" i="3"/>
  <c r="E73" i="2"/>
  <c r="G73" i="2"/>
  <c r="D74" i="2" s="1"/>
  <c r="D74" i="3" l="1"/>
  <c r="C74" i="2"/>
  <c r="I74" i="2" s="1"/>
  <c r="H74" i="2"/>
  <c r="F74" i="3" l="1"/>
  <c r="C74" i="3"/>
  <c r="H74" i="3"/>
  <c r="F74" i="2"/>
  <c r="J74" i="2"/>
  <c r="E74" i="3" l="1"/>
  <c r="I74" i="3"/>
  <c r="G74" i="3"/>
  <c r="E74" i="2"/>
  <c r="K74" i="2"/>
  <c r="G74" i="2"/>
  <c r="D75" i="3" l="1"/>
  <c r="D75" i="2"/>
  <c r="C75" i="2" s="1"/>
  <c r="I75" i="2" s="1"/>
  <c r="C75" i="3" l="1"/>
  <c r="F75" i="3"/>
  <c r="H75" i="3"/>
  <c r="H75" i="2"/>
  <c r="F75" i="2"/>
  <c r="E75" i="3" l="1"/>
  <c r="I75" i="3"/>
  <c r="G75" i="3"/>
  <c r="E75" i="2"/>
  <c r="G75" i="2"/>
  <c r="D76" i="3" l="1"/>
  <c r="H76" i="3" s="1"/>
  <c r="D76" i="2"/>
  <c r="C76" i="2" s="1"/>
  <c r="I76" i="2" s="1"/>
  <c r="C76" i="3" l="1"/>
  <c r="F76" i="3"/>
  <c r="H76" i="2"/>
  <c r="F76" i="2"/>
  <c r="E76" i="3" l="1"/>
  <c r="I76" i="3"/>
  <c r="G76" i="3"/>
  <c r="E76" i="2"/>
  <c r="G76" i="2"/>
  <c r="D77" i="3" l="1"/>
  <c r="D77" i="2"/>
  <c r="C77" i="2" s="1"/>
  <c r="I77" i="2" s="1"/>
  <c r="F77" i="3" l="1"/>
  <c r="C77" i="3"/>
  <c r="H77" i="3"/>
  <c r="H77" i="2"/>
  <c r="F77" i="2"/>
  <c r="E77" i="3" l="1"/>
  <c r="I77" i="3"/>
  <c r="G77" i="3"/>
  <c r="E77" i="2"/>
  <c r="G77" i="2"/>
  <c r="D78" i="3" l="1"/>
  <c r="D78" i="2"/>
  <c r="C78" i="2" s="1"/>
  <c r="I78" i="2" s="1"/>
  <c r="C78" i="3" l="1"/>
  <c r="F78" i="3"/>
  <c r="H78" i="3"/>
  <c r="H78" i="2"/>
  <c r="F78" i="2"/>
  <c r="E78" i="3" l="1"/>
  <c r="G78" i="3"/>
  <c r="I78" i="3"/>
  <c r="E78" i="2"/>
  <c r="G78" i="2"/>
  <c r="D79" i="3" l="1"/>
  <c r="D79" i="2"/>
  <c r="C79" i="2" s="1"/>
  <c r="I79" i="2" s="1"/>
  <c r="F79" i="3" l="1"/>
  <c r="C79" i="3"/>
  <c r="H79" i="3"/>
  <c r="H79" i="2"/>
  <c r="F79" i="2"/>
  <c r="E79" i="3" l="1"/>
  <c r="G79" i="3"/>
  <c r="I79" i="3"/>
  <c r="E79" i="2"/>
  <c r="G79" i="2"/>
  <c r="D80" i="3" l="1"/>
  <c r="D80" i="2"/>
  <c r="C80" i="2" s="1"/>
  <c r="I80" i="2" s="1"/>
  <c r="F80" i="3" l="1"/>
  <c r="C80" i="3"/>
  <c r="H80" i="3"/>
  <c r="H80" i="2"/>
  <c r="F80" i="2"/>
  <c r="E80" i="3" l="1"/>
  <c r="G80" i="3"/>
  <c r="I80" i="3"/>
  <c r="E80" i="2"/>
  <c r="G80" i="2"/>
  <c r="D81" i="3" l="1"/>
  <c r="H81" i="3" s="1"/>
  <c r="D81" i="2"/>
  <c r="C81" i="2" s="1"/>
  <c r="I81" i="2" s="1"/>
  <c r="F81" i="3" l="1"/>
  <c r="C81" i="3"/>
  <c r="H81" i="2"/>
  <c r="F81" i="2"/>
  <c r="E81" i="3" l="1"/>
  <c r="I81" i="3"/>
  <c r="G81" i="3"/>
  <c r="E81" i="2"/>
  <c r="G81" i="2"/>
  <c r="D82" i="3" l="1"/>
  <c r="H82" i="3" s="1"/>
  <c r="D82" i="2"/>
  <c r="C82" i="2" s="1"/>
  <c r="I82" i="2" s="1"/>
  <c r="C82" i="3" l="1"/>
  <c r="F82" i="3"/>
  <c r="H82" i="2"/>
  <c r="F82" i="2"/>
  <c r="E82" i="3" l="1"/>
  <c r="G82" i="3"/>
  <c r="I82" i="3"/>
  <c r="E82" i="2"/>
  <c r="G82" i="2"/>
  <c r="D83" i="3" l="1"/>
  <c r="H83" i="3" s="1"/>
  <c r="D83" i="2"/>
  <c r="C83" i="2" s="1"/>
  <c r="I83" i="2" s="1"/>
  <c r="C83" i="3" l="1"/>
  <c r="F83" i="3"/>
  <c r="H83" i="2"/>
  <c r="F83" i="2"/>
  <c r="E83" i="3" l="1"/>
  <c r="I83" i="3"/>
  <c r="G83" i="3"/>
  <c r="E83" i="2"/>
  <c r="G83" i="2"/>
  <c r="D84" i="3" l="1"/>
  <c r="H84" i="3" s="1"/>
  <c r="D84" i="2"/>
  <c r="C84" i="2" s="1"/>
  <c r="I84" i="2" s="1"/>
  <c r="C84" i="3" l="1"/>
  <c r="F84" i="3"/>
  <c r="H84" i="2"/>
  <c r="F84" i="2"/>
  <c r="E84" i="3" l="1"/>
  <c r="I84" i="3"/>
  <c r="G84" i="3"/>
  <c r="E84" i="2"/>
  <c r="G84" i="2"/>
  <c r="D85" i="3" l="1"/>
  <c r="D85" i="2"/>
  <c r="C85" i="2" s="1"/>
  <c r="I85" i="2" s="1"/>
  <c r="F85" i="3" l="1"/>
  <c r="C85" i="3"/>
  <c r="H85" i="3"/>
  <c r="H85" i="2"/>
  <c r="F85" i="2"/>
  <c r="E85" i="3" l="1"/>
  <c r="G85" i="3"/>
  <c r="I85" i="3"/>
  <c r="E85" i="2"/>
  <c r="G85" i="2"/>
  <c r="D86" i="2" s="1"/>
  <c r="D86" i="3" l="1"/>
  <c r="C86" i="2"/>
  <c r="I86" i="2" s="1"/>
  <c r="H86" i="2"/>
  <c r="C86" i="3" l="1"/>
  <c r="F86" i="3"/>
  <c r="H86" i="3"/>
  <c r="F86" i="2"/>
  <c r="J86" i="2"/>
  <c r="E86" i="3" l="1"/>
  <c r="G86" i="3"/>
  <c r="I86" i="3"/>
  <c r="E86" i="2"/>
  <c r="G86" i="2"/>
  <c r="K86" i="2"/>
  <c r="D87" i="3" l="1"/>
  <c r="H87" i="3" s="1"/>
  <c r="D87" i="2"/>
  <c r="C87" i="2" s="1"/>
  <c r="I87" i="2" s="1"/>
  <c r="F87" i="3" l="1"/>
  <c r="C87" i="3"/>
  <c r="H87" i="2"/>
  <c r="F87" i="2"/>
  <c r="E87" i="3" l="1"/>
  <c r="I87" i="3"/>
  <c r="G87" i="3"/>
  <c r="E87" i="2"/>
  <c r="G87" i="2"/>
  <c r="D88" i="3" l="1"/>
  <c r="H88" i="3" s="1"/>
  <c r="D88" i="2"/>
  <c r="C88" i="2" s="1"/>
  <c r="I88" i="2" s="1"/>
  <c r="C88" i="3" l="1"/>
  <c r="F88" i="3"/>
  <c r="H88" i="2"/>
  <c r="F88" i="2"/>
  <c r="E88" i="3" l="1"/>
  <c r="G88" i="3"/>
  <c r="I88" i="3"/>
  <c r="E88" i="2"/>
  <c r="G88" i="2"/>
  <c r="D89" i="3" l="1"/>
  <c r="H89" i="3" s="1"/>
  <c r="D89" i="2"/>
  <c r="C89" i="2" s="1"/>
  <c r="I89" i="2" s="1"/>
  <c r="C89" i="3" l="1"/>
  <c r="F89" i="3"/>
  <c r="H89" i="2"/>
  <c r="F89" i="2"/>
  <c r="E89" i="3" l="1"/>
  <c r="G89" i="3"/>
  <c r="I89" i="3"/>
  <c r="E89" i="2"/>
  <c r="G89" i="2"/>
  <c r="D90" i="3" l="1"/>
  <c r="H90" i="3" s="1"/>
  <c r="D90" i="2"/>
  <c r="C90" i="2" s="1"/>
  <c r="I90" i="2" s="1"/>
  <c r="F90" i="3" l="1"/>
  <c r="C90" i="3"/>
  <c r="H90" i="2"/>
  <c r="F90" i="2"/>
  <c r="E90" i="3" l="1"/>
  <c r="G90" i="3"/>
  <c r="I90" i="3"/>
  <c r="E90" i="2"/>
  <c r="G90" i="2"/>
  <c r="D91" i="3" l="1"/>
  <c r="H91" i="3" s="1"/>
  <c r="D91" i="2"/>
  <c r="C91" i="2" s="1"/>
  <c r="I91" i="2" s="1"/>
  <c r="C91" i="3" l="1"/>
  <c r="F91" i="3"/>
  <c r="H91" i="2"/>
  <c r="F91" i="2"/>
  <c r="E91" i="3" l="1"/>
  <c r="I91" i="3"/>
  <c r="G91" i="3"/>
  <c r="E91" i="2"/>
  <c r="G91" i="2"/>
  <c r="D92" i="3" l="1"/>
  <c r="D92" i="2"/>
  <c r="C92" i="2" s="1"/>
  <c r="I92" i="2" s="1"/>
  <c r="C92" i="3" l="1"/>
  <c r="F92" i="3"/>
  <c r="H92" i="3"/>
  <c r="H92" i="2"/>
  <c r="F92" i="2"/>
  <c r="E92" i="3" l="1"/>
  <c r="G92" i="3"/>
  <c r="I92" i="3"/>
  <c r="E92" i="2"/>
  <c r="G92" i="2"/>
  <c r="D93" i="3" l="1"/>
  <c r="H93" i="3" s="1"/>
  <c r="D93" i="2"/>
  <c r="C93" i="2" s="1"/>
  <c r="I93" i="2" s="1"/>
  <c r="F93" i="3" l="1"/>
  <c r="C93" i="3"/>
  <c r="H93" i="2"/>
  <c r="F93" i="2"/>
  <c r="E93" i="3" l="1"/>
  <c r="I93" i="3"/>
  <c r="G93" i="3"/>
  <c r="E93" i="2"/>
  <c r="G93" i="2"/>
  <c r="D94" i="3" l="1"/>
  <c r="D94" i="2"/>
  <c r="C94" i="2" s="1"/>
  <c r="I94" i="2" s="1"/>
  <c r="F94" i="3" l="1"/>
  <c r="C94" i="3"/>
  <c r="H94" i="3"/>
  <c r="H94" i="2"/>
  <c r="F94" i="2"/>
  <c r="E94" i="3" l="1"/>
  <c r="I94" i="3"/>
  <c r="G94" i="3"/>
  <c r="E94" i="2"/>
  <c r="G94" i="2"/>
  <c r="D95" i="3" l="1"/>
  <c r="H95" i="3" s="1"/>
  <c r="D95" i="2"/>
  <c r="C95" i="2" s="1"/>
  <c r="I95" i="2" s="1"/>
  <c r="C95" i="3" l="1"/>
  <c r="F95" i="3"/>
  <c r="H95" i="2"/>
  <c r="F95" i="2"/>
  <c r="E95" i="3" l="1"/>
  <c r="I95" i="3"/>
  <c r="G95" i="3"/>
  <c r="E95" i="2"/>
  <c r="G95" i="2"/>
  <c r="D96" i="3" l="1"/>
  <c r="H96" i="3" s="1"/>
  <c r="D96" i="2"/>
  <c r="C96" i="2" s="1"/>
  <c r="I96" i="2" s="1"/>
  <c r="C96" i="3" l="1"/>
  <c r="F96" i="3"/>
  <c r="H96" i="2"/>
  <c r="F96" i="2"/>
  <c r="E96" i="3" l="1"/>
  <c r="G96" i="3"/>
  <c r="I96" i="3"/>
  <c r="E96" i="2"/>
  <c r="G96" i="2"/>
  <c r="D97" i="3" l="1"/>
  <c r="D97" i="2"/>
  <c r="C97" i="2" s="1"/>
  <c r="I97" i="2" s="1"/>
  <c r="C97" i="3" l="1"/>
  <c r="F97" i="3"/>
  <c r="H97" i="3"/>
  <c r="H97" i="2"/>
  <c r="F97" i="2"/>
  <c r="E97" i="3" l="1"/>
  <c r="I97" i="3"/>
  <c r="G97" i="3"/>
  <c r="E97" i="2"/>
  <c r="G97" i="2"/>
  <c r="D98" i="2" s="1"/>
  <c r="D98" i="3" l="1"/>
  <c r="C98" i="2"/>
  <c r="I98" i="2" s="1"/>
  <c r="H98" i="2"/>
  <c r="F98" i="3" l="1"/>
  <c r="C98" i="3"/>
  <c r="H98" i="3"/>
  <c r="F98" i="2"/>
  <c r="J98" i="2"/>
  <c r="E98" i="3" l="1"/>
  <c r="I98" i="3"/>
  <c r="G98" i="3"/>
  <c r="E98" i="2"/>
  <c r="G98" i="2"/>
  <c r="K98" i="2"/>
  <c r="D99" i="3" l="1"/>
  <c r="H99" i="3"/>
  <c r="D99" i="2"/>
  <c r="C99" i="2" s="1"/>
  <c r="I99" i="2" s="1"/>
  <c r="F99" i="3" l="1"/>
  <c r="C99" i="3"/>
  <c r="H99" i="2"/>
  <c r="F99" i="2"/>
  <c r="E99" i="3" l="1"/>
  <c r="G99" i="3"/>
  <c r="I99" i="3"/>
  <c r="E99" i="2"/>
  <c r="G99" i="2"/>
  <c r="D100" i="3" l="1"/>
  <c r="H100" i="3" s="1"/>
  <c r="D100" i="2"/>
  <c r="C100" i="2" s="1"/>
  <c r="I100" i="2" s="1"/>
  <c r="F100" i="3" l="1"/>
  <c r="C100" i="3"/>
  <c r="H100" i="2"/>
  <c r="F100" i="2"/>
  <c r="E100" i="3" l="1"/>
  <c r="I100" i="3"/>
  <c r="G100" i="3"/>
  <c r="E100" i="2"/>
  <c r="G100" i="2"/>
  <c r="D101" i="3" l="1"/>
  <c r="H101" i="3"/>
  <c r="D101" i="2"/>
  <c r="C101" i="2" s="1"/>
  <c r="I101" i="2" s="1"/>
  <c r="C101" i="3" l="1"/>
  <c r="F101" i="3"/>
  <c r="H101" i="2"/>
  <c r="F101" i="2"/>
  <c r="E101" i="3" l="1"/>
  <c r="G101" i="3"/>
  <c r="I101" i="3"/>
  <c r="E101" i="2"/>
  <c r="G101" i="2"/>
  <c r="D102" i="3" l="1"/>
  <c r="D102" i="2"/>
  <c r="C102" i="2" s="1"/>
  <c r="I102" i="2" s="1"/>
  <c r="C102" i="3" l="1"/>
  <c r="F102" i="3"/>
  <c r="H102" i="3"/>
  <c r="H102" i="2"/>
  <c r="F102" i="2"/>
  <c r="E102" i="3" l="1"/>
  <c r="I102" i="3"/>
  <c r="G102" i="3"/>
  <c r="E102" i="2"/>
  <c r="G102" i="2"/>
  <c r="D103" i="3" l="1"/>
  <c r="D103" i="2"/>
  <c r="C103" i="2" s="1"/>
  <c r="I103" i="2" s="1"/>
  <c r="C103" i="3" l="1"/>
  <c r="F103" i="3"/>
  <c r="H103" i="3"/>
  <c r="H103" i="2"/>
  <c r="F103" i="2"/>
  <c r="E103" i="3" l="1"/>
  <c r="G103" i="3"/>
  <c r="I103" i="3"/>
  <c r="E103" i="2"/>
  <c r="G103" i="2"/>
  <c r="D104" i="3" l="1"/>
  <c r="H104" i="3" s="1"/>
  <c r="D104" i="2"/>
  <c r="C104" i="2" s="1"/>
  <c r="I104" i="2" s="1"/>
  <c r="F104" i="3" l="1"/>
  <c r="C104" i="3"/>
  <c r="H104" i="2"/>
  <c r="F104" i="2"/>
  <c r="E104" i="3" l="1"/>
  <c r="G104" i="3"/>
  <c r="I104" i="3"/>
  <c r="E104" i="2"/>
  <c r="G104" i="2"/>
  <c r="D105" i="3" l="1"/>
  <c r="H105" i="3" s="1"/>
  <c r="D105" i="2"/>
  <c r="C105" i="2" s="1"/>
  <c r="I105" i="2" s="1"/>
  <c r="F105" i="3" l="1"/>
  <c r="C105" i="3"/>
  <c r="H105" i="2"/>
  <c r="F105" i="2"/>
  <c r="E105" i="3" l="1"/>
  <c r="I105" i="3"/>
  <c r="G105" i="3"/>
  <c r="E105" i="2"/>
  <c r="G105" i="2"/>
  <c r="D106" i="3" l="1"/>
  <c r="D106" i="2"/>
  <c r="C106" i="2" s="1"/>
  <c r="I106" i="2" s="1"/>
  <c r="C106" i="3" l="1"/>
  <c r="F106" i="3"/>
  <c r="H106" i="3"/>
  <c r="H106" i="2"/>
  <c r="F106" i="2"/>
  <c r="E106" i="3" l="1"/>
  <c r="G106" i="3"/>
  <c r="I106" i="3"/>
  <c r="E106" i="2"/>
  <c r="G106" i="2"/>
  <c r="D107" i="3" l="1"/>
  <c r="H107" i="3" s="1"/>
  <c r="D107" i="2"/>
  <c r="C107" i="2" s="1"/>
  <c r="I107" i="2" s="1"/>
  <c r="F107" i="3" l="1"/>
  <c r="C107" i="3"/>
  <c r="H107" i="2"/>
  <c r="F107" i="2"/>
  <c r="E107" i="3" l="1"/>
  <c r="I107" i="3"/>
  <c r="G107" i="3"/>
  <c r="E107" i="2"/>
  <c r="G107" i="2"/>
  <c r="D108" i="3" l="1"/>
  <c r="D108" i="2"/>
  <c r="C108" i="2" s="1"/>
  <c r="I108" i="2" s="1"/>
  <c r="F108" i="3" l="1"/>
  <c r="C108" i="3"/>
  <c r="H108" i="3"/>
  <c r="H108" i="2"/>
  <c r="F108" i="2"/>
  <c r="E108" i="3" l="1"/>
  <c r="G108" i="3"/>
  <c r="I108" i="3"/>
  <c r="E108" i="2"/>
  <c r="G108" i="2"/>
  <c r="D109" i="3" l="1"/>
  <c r="H109" i="3" s="1"/>
  <c r="D109" i="2"/>
  <c r="C109" i="2" s="1"/>
  <c r="I109" i="2" s="1"/>
  <c r="C109" i="3" l="1"/>
  <c r="F109" i="3"/>
  <c r="H109" i="2"/>
  <c r="F109" i="2"/>
  <c r="E109" i="3" l="1"/>
  <c r="I109" i="3"/>
  <c r="G109" i="3"/>
  <c r="E109" i="2"/>
  <c r="G109" i="2"/>
  <c r="D110" i="2" s="1"/>
  <c r="D110" i="3" l="1"/>
  <c r="C110" i="2"/>
  <c r="I110" i="2" s="1"/>
  <c r="H110" i="2"/>
  <c r="C110" i="3" l="1"/>
  <c r="F110" i="3"/>
  <c r="H110" i="3"/>
  <c r="F110" i="2"/>
  <c r="J110" i="2"/>
  <c r="E110" i="3" l="1"/>
  <c r="I110" i="3"/>
  <c r="G110" i="3"/>
  <c r="E110" i="2"/>
  <c r="K110" i="2"/>
  <c r="G110" i="2"/>
  <c r="D111" i="3" l="1"/>
  <c r="H111" i="3" s="1"/>
  <c r="D111" i="2"/>
  <c r="C111" i="2" s="1"/>
  <c r="I111" i="2" s="1"/>
  <c r="F111" i="3" l="1"/>
  <c r="C111" i="3"/>
  <c r="H111" i="2"/>
  <c r="F111" i="2"/>
  <c r="E111" i="3" l="1"/>
  <c r="I111" i="3"/>
  <c r="G111" i="3"/>
  <c r="E111" i="2"/>
  <c r="G111" i="2"/>
  <c r="D112" i="3" l="1"/>
  <c r="D112" i="2"/>
  <c r="C112" i="2" s="1"/>
  <c r="I112" i="2" s="1"/>
  <c r="F112" i="3" l="1"/>
  <c r="C112" i="3"/>
  <c r="H112" i="3"/>
  <c r="H112" i="2"/>
  <c r="F112" i="2"/>
  <c r="E112" i="3" l="1"/>
  <c r="G112" i="3"/>
  <c r="I112" i="3"/>
  <c r="E112" i="2"/>
  <c r="G112" i="2"/>
  <c r="D113" i="3" l="1"/>
  <c r="H113" i="3" s="1"/>
  <c r="D113" i="2"/>
  <c r="C113" i="2" s="1"/>
  <c r="I113" i="2" s="1"/>
  <c r="F113" i="3" l="1"/>
  <c r="C113" i="3"/>
  <c r="H113" i="2"/>
  <c r="F113" i="2"/>
  <c r="E113" i="3" l="1"/>
  <c r="I113" i="3"/>
  <c r="G113" i="3"/>
  <c r="E113" i="2"/>
  <c r="G113" i="2"/>
  <c r="D114" i="3" l="1"/>
  <c r="H114" i="3" s="1"/>
  <c r="D114" i="2"/>
  <c r="C114" i="2" s="1"/>
  <c r="I114" i="2" s="1"/>
  <c r="F114" i="3" l="1"/>
  <c r="C114" i="3"/>
  <c r="H114" i="2"/>
  <c r="F114" i="2"/>
  <c r="E114" i="3" l="1"/>
  <c r="I114" i="3"/>
  <c r="G114" i="3"/>
  <c r="E114" i="2"/>
  <c r="G114" i="2"/>
  <c r="D115" i="3" l="1"/>
  <c r="H115" i="3"/>
  <c r="D115" i="2"/>
  <c r="C115" i="2" s="1"/>
  <c r="I115" i="2" s="1"/>
  <c r="C115" i="3" l="1"/>
  <c r="F115" i="3"/>
  <c r="H115" i="2"/>
  <c r="F115" i="2"/>
  <c r="E115" i="3" l="1"/>
  <c r="I115" i="3"/>
  <c r="G115" i="3"/>
  <c r="E115" i="2"/>
  <c r="G115" i="2"/>
  <c r="D116" i="3" l="1"/>
  <c r="H116" i="3"/>
  <c r="D116" i="2"/>
  <c r="C116" i="2" s="1"/>
  <c r="I116" i="2" s="1"/>
  <c r="C116" i="3" l="1"/>
  <c r="F116" i="3"/>
  <c r="H116" i="2"/>
  <c r="F116" i="2"/>
  <c r="E116" i="3" l="1"/>
  <c r="I116" i="3"/>
  <c r="G116" i="3"/>
  <c r="E116" i="2"/>
  <c r="G116" i="2"/>
  <c r="D117" i="3" l="1"/>
  <c r="D117" i="2"/>
  <c r="C117" i="2" s="1"/>
  <c r="I117" i="2" s="1"/>
  <c r="C117" i="3" l="1"/>
  <c r="F117" i="3"/>
  <c r="H117" i="3"/>
  <c r="H117" i="2"/>
  <c r="F117" i="2"/>
  <c r="E117" i="3" l="1"/>
  <c r="G117" i="3"/>
  <c r="I117" i="3"/>
  <c r="E117" i="2"/>
  <c r="G117" i="2"/>
  <c r="D118" i="3" l="1"/>
  <c r="D118" i="2"/>
  <c r="C118" i="2" s="1"/>
  <c r="I118" i="2" s="1"/>
  <c r="F118" i="3" l="1"/>
  <c r="C118" i="3"/>
  <c r="H118" i="3"/>
  <c r="H118" i="2"/>
  <c r="F118" i="2"/>
  <c r="E118" i="3" l="1"/>
  <c r="I118" i="3"/>
  <c r="G118" i="3"/>
  <c r="E118" i="2"/>
  <c r="G118" i="2"/>
  <c r="D119" i="3" l="1"/>
  <c r="D119" i="2"/>
  <c r="C119" i="2" s="1"/>
  <c r="I119" i="2" s="1"/>
  <c r="F119" i="3" l="1"/>
  <c r="C119" i="3"/>
  <c r="H119" i="3"/>
  <c r="H119" i="2"/>
  <c r="F119" i="2"/>
  <c r="E119" i="3" l="1"/>
  <c r="G119" i="3"/>
  <c r="I119" i="3"/>
  <c r="E119" i="2"/>
  <c r="G119" i="2"/>
  <c r="D120" i="3" l="1"/>
  <c r="D120" i="2"/>
  <c r="C120" i="2" s="1"/>
  <c r="I120" i="2" s="1"/>
  <c r="F120" i="3" l="1"/>
  <c r="C120" i="3"/>
  <c r="H120" i="3"/>
  <c r="H120" i="2"/>
  <c r="F120" i="2"/>
  <c r="E120" i="3" l="1"/>
  <c r="I120" i="3"/>
  <c r="G120" i="3"/>
  <c r="E120" i="2"/>
  <c r="G120" i="2"/>
  <c r="D121" i="3" l="1"/>
  <c r="H121" i="3"/>
  <c r="D121" i="2"/>
  <c r="C121" i="2" s="1"/>
  <c r="I121" i="2" s="1"/>
  <c r="F121" i="3" l="1"/>
  <c r="C121" i="3"/>
  <c r="H121" i="2"/>
  <c r="F121" i="2"/>
  <c r="E121" i="3" l="1"/>
  <c r="G121" i="3"/>
  <c r="I121" i="3"/>
  <c r="E121" i="2"/>
  <c r="G121" i="2"/>
  <c r="D122" i="2" s="1"/>
  <c r="D122" i="3" l="1"/>
  <c r="C122" i="2"/>
  <c r="I122" i="2" s="1"/>
  <c r="H122" i="2"/>
  <c r="F122" i="3" l="1"/>
  <c r="C122" i="3"/>
  <c r="H122" i="3"/>
  <c r="F122" i="2"/>
  <c r="J122" i="2"/>
  <c r="E122" i="3" l="1"/>
  <c r="I122" i="3"/>
  <c r="G122" i="3"/>
  <c r="E122" i="2"/>
  <c r="G122" i="2"/>
  <c r="K122" i="2"/>
  <c r="D123" i="3" l="1"/>
  <c r="D123" i="2"/>
  <c r="C123" i="2" s="1"/>
  <c r="I123" i="2" s="1"/>
  <c r="C123" i="3" l="1"/>
  <c r="F123" i="3"/>
  <c r="H123" i="3"/>
  <c r="H123" i="2"/>
  <c r="F123" i="2"/>
  <c r="E123" i="3" l="1"/>
  <c r="I123" i="3"/>
  <c r="G123" i="3"/>
  <c r="E123" i="2"/>
  <c r="G123" i="2"/>
  <c r="D124" i="3" l="1"/>
  <c r="D124" i="2"/>
  <c r="C124" i="2" s="1"/>
  <c r="I124" i="2" s="1"/>
  <c r="H124" i="2"/>
  <c r="F124" i="3" l="1"/>
  <c r="C124" i="3"/>
  <c r="H124" i="3"/>
  <c r="F124" i="2"/>
  <c r="E124" i="3" l="1"/>
  <c r="I124" i="3"/>
  <c r="G124" i="3"/>
  <c r="E124" i="2"/>
  <c r="G124" i="2"/>
  <c r="D125" i="3" l="1"/>
  <c r="D125" i="2"/>
  <c r="C125" i="2" s="1"/>
  <c r="I125" i="2" s="1"/>
  <c r="H125" i="2"/>
  <c r="F125" i="3" l="1"/>
  <c r="C125" i="3"/>
  <c r="H125" i="3"/>
  <c r="F125" i="2"/>
  <c r="E125" i="3" l="1"/>
  <c r="G125" i="3"/>
  <c r="I125" i="3"/>
  <c r="E125" i="2"/>
  <c r="G125" i="2"/>
  <c r="D126" i="3" l="1"/>
  <c r="H126" i="3" s="1"/>
  <c r="D126" i="2"/>
  <c r="C126" i="2" s="1"/>
  <c r="I126" i="2" s="1"/>
  <c r="F126" i="3" l="1"/>
  <c r="C126" i="3"/>
  <c r="H126" i="2"/>
  <c r="F126" i="2"/>
  <c r="E126" i="3" l="1"/>
  <c r="G126" i="3"/>
  <c r="I126" i="3"/>
  <c r="E126" i="2"/>
  <c r="G126" i="2"/>
  <c r="D127" i="3" l="1"/>
  <c r="D127" i="2"/>
  <c r="C127" i="2" s="1"/>
  <c r="I127" i="2" s="1"/>
  <c r="C127" i="3" l="1"/>
  <c r="F127" i="3"/>
  <c r="H127" i="3"/>
  <c r="H127" i="2"/>
  <c r="F127" i="2"/>
  <c r="E127" i="3" l="1"/>
  <c r="I127" i="3"/>
  <c r="G127" i="3"/>
  <c r="E127" i="2"/>
  <c r="G127" i="2"/>
  <c r="D128" i="3" l="1"/>
  <c r="H128" i="3" s="1"/>
  <c r="D128" i="2"/>
  <c r="C128" i="2" s="1"/>
  <c r="I128" i="2" s="1"/>
  <c r="F128" i="3" l="1"/>
  <c r="C128" i="3"/>
  <c r="H128" i="2"/>
  <c r="F128" i="2"/>
  <c r="E128" i="3" l="1"/>
  <c r="G128" i="3"/>
  <c r="I128" i="3"/>
  <c r="E128" i="2"/>
  <c r="G128" i="2"/>
  <c r="D129" i="3" l="1"/>
  <c r="D129" i="2"/>
  <c r="C129" i="2" s="1"/>
  <c r="I129" i="2" s="1"/>
  <c r="H129" i="2"/>
  <c r="F129" i="3" l="1"/>
  <c r="C129" i="3"/>
  <c r="H129" i="3"/>
  <c r="F129" i="2"/>
  <c r="E129" i="3" l="1"/>
  <c r="I129" i="3"/>
  <c r="G129" i="3"/>
  <c r="E129" i="2"/>
  <c r="G129" i="2"/>
  <c r="D130" i="3" l="1"/>
  <c r="D130" i="2"/>
  <c r="C130" i="2" s="1"/>
  <c r="I130" i="2" s="1"/>
  <c r="H130" i="2"/>
  <c r="F130" i="3" l="1"/>
  <c r="C130" i="3"/>
  <c r="H130" i="3"/>
  <c r="F130" i="2"/>
  <c r="E130" i="3" l="1"/>
  <c r="G130" i="3"/>
  <c r="I130" i="3"/>
  <c r="E130" i="2"/>
  <c r="G130" i="2"/>
  <c r="D131" i="3" l="1"/>
  <c r="D131" i="2"/>
  <c r="C131" i="2" s="1"/>
  <c r="I131" i="2" s="1"/>
  <c r="F131" i="3" l="1"/>
  <c r="C131" i="3"/>
  <c r="H131" i="3"/>
  <c r="H131" i="2"/>
  <c r="F131" i="2"/>
  <c r="E131" i="3" l="1"/>
  <c r="I131" i="3"/>
  <c r="G131" i="3"/>
  <c r="E131" i="2"/>
  <c r="G131" i="2"/>
  <c r="D132" i="3" l="1"/>
  <c r="H132" i="3" s="1"/>
  <c r="D132" i="2"/>
  <c r="C132" i="2" s="1"/>
  <c r="I132" i="2" s="1"/>
  <c r="F132" i="3" l="1"/>
  <c r="C132" i="3"/>
  <c r="H132" i="2"/>
  <c r="F132" i="2"/>
  <c r="E132" i="3" l="1"/>
  <c r="I132" i="3"/>
  <c r="G132" i="3"/>
  <c r="E132" i="2"/>
  <c r="G132" i="2"/>
  <c r="D133" i="3" l="1"/>
  <c r="D133" i="2"/>
  <c r="C133" i="2" s="1"/>
  <c r="I133" i="2" s="1"/>
  <c r="F133" i="3" l="1"/>
  <c r="C133" i="3"/>
  <c r="H133" i="3"/>
  <c r="H133" i="2"/>
  <c r="F133" i="2"/>
  <c r="E133" i="3" l="1"/>
  <c r="I133" i="3"/>
  <c r="G133" i="3"/>
  <c r="E133" i="2"/>
  <c r="G133" i="2"/>
  <c r="D134" i="2" s="1"/>
  <c r="D134" i="3" l="1"/>
  <c r="C134" i="2"/>
  <c r="I134" i="2" s="1"/>
  <c r="H134" i="2"/>
  <c r="F134" i="3" l="1"/>
  <c r="C134" i="3"/>
  <c r="H134" i="3"/>
  <c r="F134" i="2"/>
  <c r="J134" i="2"/>
  <c r="E134" i="3" l="1"/>
  <c r="I134" i="3"/>
  <c r="G134" i="3"/>
  <c r="E134" i="2"/>
  <c r="K134" i="2"/>
  <c r="G134" i="2"/>
  <c r="D135" i="3" l="1"/>
  <c r="H135" i="3"/>
  <c r="D135" i="2"/>
  <c r="C135" i="2" s="1"/>
  <c r="I135" i="2" s="1"/>
  <c r="F135" i="3" l="1"/>
  <c r="C135" i="3"/>
  <c r="H135" i="2"/>
  <c r="F135" i="2"/>
  <c r="E135" i="3" l="1"/>
  <c r="I135" i="3"/>
  <c r="G135" i="3"/>
  <c r="E135" i="2"/>
  <c r="G135" i="2"/>
  <c r="D136" i="3" l="1"/>
  <c r="D136" i="2"/>
  <c r="C136" i="2" s="1"/>
  <c r="I136" i="2" s="1"/>
  <c r="H136" i="2"/>
  <c r="F136" i="3" l="1"/>
  <c r="C136" i="3"/>
  <c r="H136" i="3"/>
  <c r="F136" i="2"/>
  <c r="E136" i="3" l="1"/>
  <c r="G136" i="3"/>
  <c r="I136" i="3"/>
  <c r="E136" i="2"/>
  <c r="G136" i="2"/>
  <c r="D137" i="3" l="1"/>
  <c r="D137" i="2"/>
  <c r="C137" i="2" s="1"/>
  <c r="I137" i="2" s="1"/>
  <c r="F137" i="3" l="1"/>
  <c r="C137" i="3"/>
  <c r="H137" i="3"/>
  <c r="H137" i="2"/>
  <c r="F137" i="2"/>
  <c r="E137" i="3" l="1"/>
  <c r="G137" i="3"/>
  <c r="I137" i="3"/>
  <c r="E137" i="2"/>
  <c r="G137" i="2"/>
  <c r="D138" i="3" l="1"/>
  <c r="D138" i="2"/>
  <c r="C138" i="2" s="1"/>
  <c r="I138" i="2" s="1"/>
  <c r="F138" i="3" l="1"/>
  <c r="C138" i="3"/>
  <c r="H138" i="3"/>
  <c r="H138" i="2"/>
  <c r="F138" i="2"/>
  <c r="E138" i="3" l="1"/>
  <c r="I138" i="3"/>
  <c r="G138" i="3"/>
  <c r="E138" i="2"/>
  <c r="G138" i="2"/>
  <c r="D139" i="3" l="1"/>
  <c r="D139" i="2"/>
  <c r="C139" i="2" s="1"/>
  <c r="I139" i="2" s="1"/>
  <c r="F139" i="3" l="1"/>
  <c r="C139" i="3"/>
  <c r="H139" i="3"/>
  <c r="H139" i="2"/>
  <c r="F139" i="2"/>
  <c r="E139" i="3" l="1"/>
  <c r="I139" i="3"/>
  <c r="G139" i="3"/>
  <c r="E139" i="2"/>
  <c r="G139" i="2"/>
  <c r="D140" i="3" l="1"/>
  <c r="D140" i="2"/>
  <c r="C140" i="2" s="1"/>
  <c r="I140" i="2" s="1"/>
  <c r="C140" i="3" l="1"/>
  <c r="F140" i="3"/>
  <c r="H140" i="3"/>
  <c r="H140" i="2"/>
  <c r="F140" i="2"/>
  <c r="E140" i="3" l="1"/>
  <c r="I140" i="3"/>
  <c r="G140" i="3"/>
  <c r="E140" i="2"/>
  <c r="G140" i="2"/>
  <c r="D141" i="3" l="1"/>
  <c r="D141" i="2"/>
  <c r="C141" i="2" s="1"/>
  <c r="I141" i="2" s="1"/>
  <c r="C141" i="3" l="1"/>
  <c r="F141" i="3"/>
  <c r="H141" i="3"/>
  <c r="H141" i="2"/>
  <c r="F141" i="2"/>
  <c r="E141" i="3" l="1"/>
  <c r="G141" i="3"/>
  <c r="I141" i="3"/>
  <c r="E141" i="2"/>
  <c r="G141" i="2"/>
  <c r="D142" i="3" l="1"/>
  <c r="H142" i="3" s="1"/>
  <c r="D142" i="2"/>
  <c r="C142" i="2" s="1"/>
  <c r="I142" i="2" s="1"/>
  <c r="F142" i="3" l="1"/>
  <c r="C142" i="3"/>
  <c r="H142" i="2"/>
  <c r="F142" i="2"/>
  <c r="E142" i="3" l="1"/>
  <c r="I142" i="3"/>
  <c r="G142" i="3"/>
  <c r="E142" i="2"/>
  <c r="G142" i="2"/>
  <c r="D143" i="3" l="1"/>
  <c r="D143" i="2"/>
  <c r="C143" i="2" s="1"/>
  <c r="I143" i="2" s="1"/>
  <c r="F143" i="3" l="1"/>
  <c r="C143" i="3"/>
  <c r="H143" i="3"/>
  <c r="H143" i="2"/>
  <c r="F143" i="2"/>
  <c r="E143" i="3" l="1"/>
  <c r="G143" i="3"/>
  <c r="I143" i="3"/>
  <c r="E143" i="2"/>
  <c r="G143" i="2"/>
  <c r="D144" i="3" l="1"/>
  <c r="H144" i="3" s="1"/>
  <c r="D144" i="2"/>
  <c r="C144" i="2" s="1"/>
  <c r="I144" i="2" s="1"/>
  <c r="C144" i="3" l="1"/>
  <c r="F144" i="3"/>
  <c r="H144" i="2"/>
  <c r="F144" i="2"/>
  <c r="E144" i="3" l="1"/>
  <c r="I144" i="3"/>
  <c r="G144" i="3"/>
  <c r="E144" i="2"/>
  <c r="G144" i="2"/>
  <c r="D145" i="3" l="1"/>
  <c r="D145" i="2"/>
  <c r="C145" i="2" s="1"/>
  <c r="I145" i="2" s="1"/>
  <c r="F145" i="3" l="1"/>
  <c r="C145" i="3"/>
  <c r="H145" i="3"/>
  <c r="H145" i="2"/>
  <c r="F145" i="2"/>
  <c r="E145" i="3" l="1"/>
  <c r="I145" i="3"/>
  <c r="G145" i="3"/>
  <c r="E145" i="2"/>
  <c r="G145" i="2"/>
  <c r="D146" i="2" s="1"/>
  <c r="D146" i="3" l="1"/>
  <c r="C146" i="2"/>
  <c r="I146" i="2" s="1"/>
  <c r="H146" i="2"/>
  <c r="F146" i="3" l="1"/>
  <c r="C146" i="3"/>
  <c r="H146" i="3"/>
  <c r="F146" i="2"/>
  <c r="J146" i="2"/>
  <c r="E146" i="3" l="1"/>
  <c r="G146" i="3"/>
  <c r="I146" i="3"/>
  <c r="E146" i="2"/>
  <c r="K146" i="2"/>
  <c r="G146" i="2"/>
  <c r="D147" i="3" l="1"/>
  <c r="H147" i="3" s="1"/>
  <c r="D147" i="2"/>
  <c r="C147" i="2" s="1"/>
  <c r="I147" i="2" s="1"/>
  <c r="F147" i="3" l="1"/>
  <c r="C147" i="3"/>
  <c r="H147" i="2"/>
  <c r="F147" i="2"/>
  <c r="E147" i="3" l="1"/>
  <c r="G147" i="3"/>
  <c r="I147" i="3"/>
  <c r="E147" i="2"/>
  <c r="G147" i="2"/>
  <c r="D148" i="3" l="1"/>
  <c r="D148" i="2"/>
  <c r="C148" i="2" s="1"/>
  <c r="I148" i="2" s="1"/>
  <c r="F148" i="3" l="1"/>
  <c r="C148" i="3"/>
  <c r="H148" i="3"/>
  <c r="H148" i="2"/>
  <c r="F148" i="2"/>
  <c r="E148" i="3" l="1"/>
  <c r="I148" i="3"/>
  <c r="G148" i="3"/>
  <c r="E148" i="2"/>
  <c r="G148" i="2"/>
  <c r="D149" i="3" l="1"/>
  <c r="D149" i="2"/>
  <c r="C149" i="2" s="1"/>
  <c r="I149" i="2" s="1"/>
  <c r="H149" i="2"/>
  <c r="F149" i="3" l="1"/>
  <c r="C149" i="3"/>
  <c r="H149" i="3"/>
  <c r="F149" i="2"/>
  <c r="E149" i="3" l="1"/>
  <c r="I149" i="3"/>
  <c r="G149" i="3"/>
  <c r="E149" i="2"/>
  <c r="G149" i="2"/>
  <c r="D150" i="3" l="1"/>
  <c r="D150" i="2"/>
  <c r="C150" i="2" s="1"/>
  <c r="I150" i="2" s="1"/>
  <c r="C150" i="3" l="1"/>
  <c r="F150" i="3"/>
  <c r="H150" i="3"/>
  <c r="H150" i="2"/>
  <c r="F150" i="2"/>
  <c r="E150" i="3" l="1"/>
  <c r="G150" i="3"/>
  <c r="I150" i="3"/>
  <c r="E150" i="2"/>
  <c r="G150" i="2"/>
  <c r="D151" i="3" l="1"/>
  <c r="H151" i="3" s="1"/>
  <c r="D151" i="2"/>
  <c r="C151" i="2" s="1"/>
  <c r="I151" i="2" s="1"/>
  <c r="F151" i="3" l="1"/>
  <c r="C151" i="3"/>
  <c r="H151" i="2"/>
  <c r="F151" i="2"/>
  <c r="E151" i="3" l="1"/>
  <c r="G151" i="3"/>
  <c r="I151" i="3"/>
  <c r="E151" i="2"/>
  <c r="G151" i="2"/>
  <c r="D152" i="3" l="1"/>
  <c r="D152" i="2"/>
  <c r="C152" i="2" s="1"/>
  <c r="I152" i="2" s="1"/>
  <c r="F152" i="3" l="1"/>
  <c r="C152" i="3"/>
  <c r="H152" i="3"/>
  <c r="H152" i="2"/>
  <c r="F152" i="2"/>
  <c r="E152" i="3" l="1"/>
  <c r="G152" i="3"/>
  <c r="I152" i="3"/>
  <c r="E152" i="2"/>
  <c r="G152" i="2"/>
  <c r="D153" i="3" l="1"/>
  <c r="H153" i="3" s="1"/>
  <c r="D153" i="2"/>
  <c r="C153" i="2" s="1"/>
  <c r="I153" i="2" s="1"/>
  <c r="F153" i="3" l="1"/>
  <c r="C153" i="3"/>
  <c r="H153" i="2"/>
  <c r="F153" i="2"/>
  <c r="E153" i="3" l="1"/>
  <c r="I153" i="3"/>
  <c r="G153" i="3"/>
  <c r="E153" i="2"/>
  <c r="G153" i="2"/>
  <c r="D154" i="3" l="1"/>
  <c r="H154" i="3" s="1"/>
  <c r="D154" i="2"/>
  <c r="C154" i="2" s="1"/>
  <c r="I154" i="2" s="1"/>
  <c r="C154" i="3" l="1"/>
  <c r="F154" i="3"/>
  <c r="H154" i="2"/>
  <c r="F154" i="2"/>
  <c r="E154" i="3" l="1"/>
  <c r="I154" i="3"/>
  <c r="G154" i="3"/>
  <c r="E154" i="2"/>
  <c r="G154" i="2"/>
  <c r="D155" i="3" l="1"/>
  <c r="D155" i="2"/>
  <c r="C155" i="2" s="1"/>
  <c r="I155" i="2" s="1"/>
  <c r="F155" i="3" l="1"/>
  <c r="C155" i="3"/>
  <c r="H155" i="3"/>
  <c r="H155" i="2"/>
  <c r="F155" i="2"/>
  <c r="E155" i="3" l="1"/>
  <c r="G155" i="3"/>
  <c r="I155" i="3"/>
  <c r="E155" i="2"/>
  <c r="G155" i="2"/>
  <c r="D156" i="3" l="1"/>
  <c r="D156" i="2"/>
  <c r="C156" i="2" s="1"/>
  <c r="I156" i="2" s="1"/>
  <c r="F156" i="3" l="1"/>
  <c r="C156" i="3"/>
  <c r="H156" i="3"/>
  <c r="H156" i="2"/>
  <c r="F156" i="2"/>
  <c r="E156" i="3" l="1"/>
  <c r="I156" i="3"/>
  <c r="G156" i="3"/>
  <c r="E156" i="2"/>
  <c r="G156" i="2"/>
  <c r="D157" i="3" l="1"/>
  <c r="H157" i="3"/>
  <c r="D157" i="2"/>
  <c r="C157" i="2" s="1"/>
  <c r="I157" i="2" s="1"/>
  <c r="F157" i="3" l="1"/>
  <c r="C157" i="3"/>
  <c r="H157" i="2"/>
  <c r="F157" i="2"/>
  <c r="E157" i="3" l="1"/>
  <c r="I157" i="3"/>
  <c r="G157" i="3"/>
  <c r="E157" i="2"/>
  <c r="G157" i="2"/>
  <c r="D158" i="2" s="1"/>
  <c r="D158" i="3" l="1"/>
  <c r="C158" i="2"/>
  <c r="I158" i="2" s="1"/>
  <c r="H158" i="2"/>
  <c r="C158" i="3" l="1"/>
  <c r="F158" i="3"/>
  <c r="H158" i="3"/>
  <c r="J158" i="3" s="1"/>
  <c r="F158" i="2"/>
  <c r="J158" i="2"/>
  <c r="E158" i="3" l="1"/>
  <c r="G158" i="3"/>
  <c r="I158" i="3"/>
  <c r="K158" i="3" s="1"/>
  <c r="E158" i="2"/>
  <c r="K158" i="2"/>
  <c r="G158" i="2"/>
  <c r="D159" i="3" l="1"/>
  <c r="D159" i="2"/>
  <c r="C159" i="2" s="1"/>
  <c r="I159" i="2" s="1"/>
  <c r="F159" i="3" l="1"/>
  <c r="C159" i="3"/>
  <c r="H159" i="3"/>
  <c r="H159" i="2"/>
  <c r="F159" i="2"/>
  <c r="E159" i="3" l="1"/>
  <c r="G159" i="3"/>
  <c r="I159" i="3"/>
  <c r="E159" i="2"/>
  <c r="G159" i="2"/>
  <c r="D160" i="3" l="1"/>
  <c r="H160" i="3" s="1"/>
  <c r="D160" i="2"/>
  <c r="C160" i="2" s="1"/>
  <c r="I160" i="2" s="1"/>
  <c r="C160" i="3" l="1"/>
  <c r="F160" i="3"/>
  <c r="H160" i="2"/>
  <c r="F160" i="2"/>
  <c r="E160" i="3" l="1"/>
  <c r="I160" i="3"/>
  <c r="G160" i="3"/>
  <c r="E160" i="2"/>
  <c r="G160" i="2"/>
  <c r="D161" i="3" l="1"/>
  <c r="D161" i="2"/>
  <c r="C161" i="2" s="1"/>
  <c r="I161" i="2" s="1"/>
  <c r="F161" i="3" l="1"/>
  <c r="C161" i="3"/>
  <c r="H161" i="3"/>
  <c r="H161" i="2"/>
  <c r="F161" i="2"/>
  <c r="E161" i="3" l="1"/>
  <c r="G161" i="3"/>
  <c r="I161" i="3"/>
  <c r="E161" i="2"/>
  <c r="G161" i="2"/>
  <c r="D162" i="3" l="1"/>
  <c r="D162" i="2"/>
  <c r="C162" i="2" s="1"/>
  <c r="I162" i="2" s="1"/>
  <c r="C162" i="3" l="1"/>
  <c r="F162" i="3"/>
  <c r="H162" i="3"/>
  <c r="H162" i="2"/>
  <c r="F162" i="2"/>
  <c r="E162" i="3" l="1"/>
  <c r="I162" i="3"/>
  <c r="G162" i="3"/>
  <c r="E162" i="2"/>
  <c r="G162" i="2"/>
  <c r="D163" i="3" l="1"/>
  <c r="D163" i="2"/>
  <c r="C163" i="2" s="1"/>
  <c r="I163" i="2" s="1"/>
  <c r="F163" i="3" l="1"/>
  <c r="C163" i="3"/>
  <c r="H163" i="3"/>
  <c r="H163" i="2"/>
  <c r="F163" i="2"/>
  <c r="E163" i="3" l="1"/>
  <c r="I163" i="3"/>
  <c r="G163" i="3"/>
  <c r="E163" i="2"/>
  <c r="G163" i="2"/>
  <c r="D164" i="3" l="1"/>
  <c r="D164" i="2"/>
  <c r="C164" i="2" s="1"/>
  <c r="I164" i="2" s="1"/>
  <c r="H164" i="2"/>
  <c r="F164" i="2"/>
  <c r="C164" i="3" l="1"/>
  <c r="F164" i="3"/>
  <c r="H164" i="3"/>
  <c r="E164" i="2"/>
  <c r="G164" i="2"/>
  <c r="D165" i="2" s="1"/>
  <c r="C165" i="2" s="1"/>
  <c r="I165" i="2" s="1"/>
  <c r="E164" i="3" l="1"/>
  <c r="I164" i="3"/>
  <c r="G164" i="3"/>
  <c r="H165" i="2"/>
  <c r="F165" i="2"/>
  <c r="D165" i="3" l="1"/>
  <c r="E165" i="2"/>
  <c r="G165" i="2"/>
  <c r="D166" i="2" s="1"/>
  <c r="C166" i="2" s="1"/>
  <c r="I166" i="2" s="1"/>
  <c r="F165" i="3" l="1"/>
  <c r="C165" i="3"/>
  <c r="H165" i="3"/>
  <c r="H166" i="2"/>
  <c r="F166" i="2"/>
  <c r="E165" i="3" l="1"/>
  <c r="G165" i="3"/>
  <c r="I165" i="3"/>
  <c r="E166" i="2"/>
  <c r="G166" i="2"/>
  <c r="D167" i="2" s="1"/>
  <c r="C167" i="2" s="1"/>
  <c r="I167" i="2" s="1"/>
  <c r="D166" i="3" l="1"/>
  <c r="H166" i="3" s="1"/>
  <c r="H167" i="2"/>
  <c r="F167" i="2"/>
  <c r="C166" i="3" l="1"/>
  <c r="F166" i="3"/>
  <c r="E167" i="2"/>
  <c r="G167" i="2"/>
  <c r="D168" i="2" s="1"/>
  <c r="C168" i="2" s="1"/>
  <c r="I168" i="2" s="1"/>
  <c r="E166" i="3" l="1"/>
  <c r="I166" i="3"/>
  <c r="G166" i="3"/>
  <c r="H168" i="2"/>
  <c r="F168" i="2"/>
  <c r="D167" i="3" l="1"/>
  <c r="E168" i="2"/>
  <c r="G168" i="2"/>
  <c r="D169" i="2" s="1"/>
  <c r="C169" i="2" s="1"/>
  <c r="I169" i="2" s="1"/>
  <c r="F167" i="3" l="1"/>
  <c r="C167" i="3"/>
  <c r="H167" i="3"/>
  <c r="H169" i="2"/>
  <c r="F169" i="2"/>
  <c r="E167" i="3" l="1"/>
  <c r="G167" i="3"/>
  <c r="I167" i="3"/>
  <c r="E169" i="2"/>
  <c r="G169" i="2"/>
  <c r="D170" i="2" s="1"/>
  <c r="C170" i="2" s="1"/>
  <c r="I170" i="2" s="1"/>
  <c r="D168" i="3" l="1"/>
  <c r="H168" i="3" s="1"/>
  <c r="H170" i="2"/>
  <c r="J170" i="2" s="1"/>
  <c r="F170" i="2"/>
  <c r="F168" i="3" l="1"/>
  <c r="C168" i="3"/>
  <c r="E170" i="2"/>
  <c r="K170" i="2"/>
  <c r="G170" i="2"/>
  <c r="E168" i="3" l="1"/>
  <c r="I168" i="3"/>
  <c r="G168" i="3"/>
  <c r="D171" i="2"/>
  <c r="C171" i="2" s="1"/>
  <c r="I171" i="2" s="1"/>
  <c r="H171" i="2"/>
  <c r="D169" i="3" l="1"/>
  <c r="H169" i="3" s="1"/>
  <c r="F171" i="2"/>
  <c r="E171" i="2"/>
  <c r="G171" i="2"/>
  <c r="D172" i="2" s="1"/>
  <c r="C172" i="2" s="1"/>
  <c r="I172" i="2" s="1"/>
  <c r="F169" i="3" l="1"/>
  <c r="C169" i="3"/>
  <c r="H172" i="2"/>
  <c r="F172" i="2"/>
  <c r="E169" i="3" l="1"/>
  <c r="G169" i="3"/>
  <c r="I169" i="3"/>
  <c r="E172" i="2"/>
  <c r="G172" i="2"/>
  <c r="D173" i="2" s="1"/>
  <c r="C173" i="2" s="1"/>
  <c r="I173" i="2" s="1"/>
  <c r="D170" i="3" l="1"/>
  <c r="H173" i="2"/>
  <c r="F173" i="2"/>
  <c r="C170" i="3" l="1"/>
  <c r="F170" i="3"/>
  <c r="H170" i="3"/>
  <c r="J170" i="3" s="1"/>
  <c r="E173" i="2"/>
  <c r="G173" i="2"/>
  <c r="D174" i="2" s="1"/>
  <c r="C174" i="2" s="1"/>
  <c r="I174" i="2" s="1"/>
  <c r="E170" i="3" l="1"/>
  <c r="I170" i="3"/>
  <c r="K170" i="3" s="1"/>
  <c r="G170" i="3"/>
  <c r="H174" i="2"/>
  <c r="F174" i="2"/>
  <c r="D171" i="3" l="1"/>
  <c r="E174" i="2"/>
  <c r="G174" i="2"/>
  <c r="D175" i="2" s="1"/>
  <c r="C175" i="2" s="1"/>
  <c r="I175" i="2" s="1"/>
  <c r="C171" i="3" l="1"/>
  <c r="F171" i="3"/>
  <c r="H171" i="3"/>
  <c r="H175" i="2"/>
  <c r="F175" i="2"/>
  <c r="E171" i="3" l="1"/>
  <c r="I171" i="3"/>
  <c r="G171" i="3"/>
  <c r="E175" i="2"/>
  <c r="G175" i="2"/>
  <c r="D176" i="2" s="1"/>
  <c r="C176" i="2" s="1"/>
  <c r="I176" i="2" s="1"/>
  <c r="D172" i="3" l="1"/>
  <c r="H176" i="2"/>
  <c r="F176" i="2"/>
  <c r="C172" i="3" l="1"/>
  <c r="F172" i="3"/>
  <c r="H172" i="3"/>
  <c r="E176" i="2"/>
  <c r="G176" i="2"/>
  <c r="D177" i="2" s="1"/>
  <c r="C177" i="2" s="1"/>
  <c r="I177" i="2" s="1"/>
  <c r="E172" i="3" l="1"/>
  <c r="I172" i="3"/>
  <c r="G172" i="3"/>
  <c r="H177" i="2"/>
  <c r="F177" i="2"/>
  <c r="D173" i="3" l="1"/>
  <c r="H173" i="3" s="1"/>
  <c r="E177" i="2"/>
  <c r="G177" i="2"/>
  <c r="D178" i="2" s="1"/>
  <c r="C178" i="2" s="1"/>
  <c r="I178" i="2" s="1"/>
  <c r="F173" i="3" l="1"/>
  <c r="C173" i="3"/>
  <c r="H178" i="2"/>
  <c r="F178" i="2"/>
  <c r="E173" i="3" l="1"/>
  <c r="G173" i="3"/>
  <c r="I173" i="3"/>
  <c r="E178" i="2"/>
  <c r="G178" i="2"/>
  <c r="D179" i="2" s="1"/>
  <c r="C179" i="2" s="1"/>
  <c r="I179" i="2" s="1"/>
  <c r="D174" i="3" l="1"/>
  <c r="H174" i="3" s="1"/>
  <c r="H179" i="2"/>
  <c r="F179" i="2"/>
  <c r="F174" i="3" l="1"/>
  <c r="C174" i="3"/>
  <c r="E179" i="2"/>
  <c r="G179" i="2"/>
  <c r="D180" i="2" s="1"/>
  <c r="C180" i="2" s="1"/>
  <c r="I180" i="2" s="1"/>
  <c r="E174" i="3" l="1"/>
  <c r="I174" i="3"/>
  <c r="G174" i="3"/>
  <c r="H180" i="2"/>
  <c r="F180" i="2"/>
  <c r="D175" i="3" l="1"/>
  <c r="H175" i="3" s="1"/>
  <c r="E180" i="2"/>
  <c r="G180" i="2"/>
  <c r="D181" i="2" s="1"/>
  <c r="C181" i="2" s="1"/>
  <c r="I181" i="2" s="1"/>
  <c r="C175" i="3" l="1"/>
  <c r="F175" i="3"/>
  <c r="H181" i="2"/>
  <c r="F181" i="2"/>
  <c r="E175" i="3" l="1"/>
  <c r="I175" i="3"/>
  <c r="G175" i="3"/>
  <c r="E181" i="2"/>
  <c r="G181" i="2"/>
  <c r="D182" i="2" s="1"/>
  <c r="C182" i="2" s="1"/>
  <c r="I182" i="2" s="1"/>
  <c r="D176" i="3" l="1"/>
  <c r="H176" i="3" s="1"/>
  <c r="H182" i="2"/>
  <c r="J182" i="2" s="1"/>
  <c r="F182" i="2"/>
  <c r="C176" i="3" l="1"/>
  <c r="F176" i="3"/>
  <c r="E182" i="2"/>
  <c r="G182" i="2"/>
  <c r="K182" i="2"/>
  <c r="E176" i="3" l="1"/>
  <c r="I176" i="3"/>
  <c r="G176" i="3"/>
  <c r="D183" i="2"/>
  <c r="C183" i="2" s="1"/>
  <c r="I183" i="2" s="1"/>
  <c r="H183" i="2"/>
  <c r="D177" i="3" l="1"/>
  <c r="H177" i="3" s="1"/>
  <c r="F183" i="2"/>
  <c r="E183" i="2"/>
  <c r="G183" i="2"/>
  <c r="C177" i="3" l="1"/>
  <c r="F177" i="3"/>
  <c r="D184" i="2"/>
  <c r="C184" i="2" s="1"/>
  <c r="I184" i="2" s="1"/>
  <c r="E177" i="3" l="1"/>
  <c r="G177" i="3"/>
  <c r="I177" i="3"/>
  <c r="F184" i="2"/>
  <c r="H184" i="2"/>
  <c r="E184" i="2"/>
  <c r="G184" i="2"/>
  <c r="D178" i="3" l="1"/>
  <c r="H178" i="3" s="1"/>
  <c r="D185" i="2"/>
  <c r="C185" i="2" s="1"/>
  <c r="I185" i="2" s="1"/>
  <c r="H185" i="2"/>
  <c r="F178" i="3" l="1"/>
  <c r="C178" i="3"/>
  <c r="F185" i="2"/>
  <c r="E185" i="2"/>
  <c r="G185" i="2"/>
  <c r="E178" i="3" l="1"/>
  <c r="G178" i="3"/>
  <c r="I178" i="3"/>
  <c r="D186" i="2"/>
  <c r="C186" i="2" s="1"/>
  <c r="I186" i="2" s="1"/>
  <c r="D179" i="3" l="1"/>
  <c r="F186" i="2"/>
  <c r="H186" i="2"/>
  <c r="E186" i="2"/>
  <c r="G186" i="2"/>
  <c r="C179" i="3" l="1"/>
  <c r="F179" i="3"/>
  <c r="H179" i="3"/>
  <c r="D187" i="2"/>
  <c r="C187" i="2" s="1"/>
  <c r="I187" i="2" s="1"/>
  <c r="E179" i="3" l="1"/>
  <c r="I179" i="3"/>
  <c r="G179" i="3"/>
  <c r="F187" i="2"/>
  <c r="H187" i="2"/>
  <c r="E187" i="2"/>
  <c r="G187" i="2"/>
  <c r="D180" i="3" l="1"/>
  <c r="D188" i="2"/>
  <c r="C188" i="2" s="1"/>
  <c r="I188" i="2" s="1"/>
  <c r="C180" i="3" l="1"/>
  <c r="F180" i="3"/>
  <c r="H180" i="3"/>
  <c r="H188" i="2"/>
  <c r="F188" i="2"/>
  <c r="E188" i="2"/>
  <c r="G188" i="2"/>
  <c r="E180" i="3" l="1"/>
  <c r="I180" i="3"/>
  <c r="G180" i="3"/>
  <c r="D189" i="2"/>
  <c r="C189" i="2" s="1"/>
  <c r="I189" i="2" s="1"/>
  <c r="D181" i="3" l="1"/>
  <c r="H181" i="3" s="1"/>
  <c r="F189" i="2"/>
  <c r="H189" i="2"/>
  <c r="E189" i="2"/>
  <c r="G189" i="2"/>
  <c r="F181" i="3" l="1"/>
  <c r="C181" i="3"/>
  <c r="D190" i="2"/>
  <c r="C190" i="2" s="1"/>
  <c r="I190" i="2" s="1"/>
  <c r="E181" i="3" l="1"/>
  <c r="I181" i="3"/>
  <c r="G181" i="3"/>
  <c r="F190" i="2"/>
  <c r="H190" i="2"/>
  <c r="E190" i="2"/>
  <c r="G190" i="2"/>
  <c r="D182" i="3" l="1"/>
  <c r="D191" i="2"/>
  <c r="C191" i="2" s="1"/>
  <c r="I191" i="2" s="1"/>
  <c r="F182" i="3" l="1"/>
  <c r="C182" i="3"/>
  <c r="H182" i="3"/>
  <c r="J182" i="3" s="1"/>
  <c r="F191" i="2"/>
  <c r="H191" i="2"/>
  <c r="E191" i="2"/>
  <c r="G191" i="2"/>
  <c r="E182" i="3" l="1"/>
  <c r="G182" i="3"/>
  <c r="I182" i="3"/>
  <c r="K182" i="3" s="1"/>
  <c r="D192" i="2"/>
  <c r="C192" i="2" s="1"/>
  <c r="I192" i="2" s="1"/>
  <c r="D183" i="3" l="1"/>
  <c r="H183" i="3" s="1"/>
  <c r="F192" i="2"/>
  <c r="H192" i="2"/>
  <c r="E192" i="2"/>
  <c r="G192" i="2"/>
  <c r="C183" i="3" l="1"/>
  <c r="F183" i="3"/>
  <c r="D193" i="2"/>
  <c r="C193" i="2" s="1"/>
  <c r="I193" i="2" s="1"/>
  <c r="E183" i="3" l="1"/>
  <c r="G183" i="3"/>
  <c r="I183" i="3"/>
  <c r="F193" i="2"/>
  <c r="H193" i="2"/>
  <c r="E193" i="2"/>
  <c r="G193" i="2"/>
  <c r="D194" i="2" s="1"/>
  <c r="C194" i="2" s="1"/>
  <c r="I194" i="2" s="1"/>
  <c r="D184" i="3" l="1"/>
  <c r="H194" i="2"/>
  <c r="F194" i="2"/>
  <c r="J194" i="2"/>
  <c r="C184" i="3" l="1"/>
  <c r="F184" i="3"/>
  <c r="H184" i="3"/>
  <c r="E194" i="2"/>
  <c r="G194" i="2"/>
  <c r="K194" i="2"/>
  <c r="E184" i="3" l="1"/>
  <c r="I184" i="3"/>
  <c r="G184" i="3"/>
  <c r="D195" i="2"/>
  <c r="C195" i="2" s="1"/>
  <c r="I195" i="2" s="1"/>
  <c r="D185" i="3" l="1"/>
  <c r="F195" i="2"/>
  <c r="H195" i="2"/>
  <c r="E195" i="2"/>
  <c r="G195" i="2"/>
  <c r="F185" i="3" l="1"/>
  <c r="C185" i="3"/>
  <c r="H185" i="3"/>
  <c r="D196" i="2"/>
  <c r="C196" i="2" s="1"/>
  <c r="I196" i="2" s="1"/>
  <c r="E185" i="3" l="1"/>
  <c r="I185" i="3"/>
  <c r="G185" i="3"/>
  <c r="F196" i="2"/>
  <c r="H196" i="2"/>
  <c r="E196" i="2"/>
  <c r="G196" i="2"/>
  <c r="D186" i="3" l="1"/>
  <c r="D197" i="2"/>
  <c r="C197" i="2" s="1"/>
  <c r="I197" i="2" s="1"/>
  <c r="C186" i="3" l="1"/>
  <c r="F186" i="3"/>
  <c r="H186" i="3"/>
  <c r="H197" i="2"/>
  <c r="F197" i="2"/>
  <c r="E197" i="2"/>
  <c r="G197" i="2"/>
  <c r="E186" i="3" l="1"/>
  <c r="I186" i="3"/>
  <c r="G186" i="3"/>
  <c r="D198" i="2"/>
  <c r="C198" i="2" s="1"/>
  <c r="I198" i="2" s="1"/>
  <c r="D187" i="3" l="1"/>
  <c r="H187" i="3" s="1"/>
  <c r="F198" i="2"/>
  <c r="H198" i="2"/>
  <c r="E198" i="2"/>
  <c r="G198" i="2"/>
  <c r="F187" i="3" l="1"/>
  <c r="C187" i="3"/>
  <c r="D199" i="2"/>
  <c r="C199" i="2" s="1"/>
  <c r="I199" i="2" s="1"/>
  <c r="E187" i="3" l="1"/>
  <c r="I187" i="3"/>
  <c r="G187" i="3"/>
  <c r="F199" i="2"/>
  <c r="H199" i="2"/>
  <c r="E199" i="2"/>
  <c r="G199" i="2"/>
  <c r="D188" i="3" l="1"/>
  <c r="D200" i="2"/>
  <c r="C200" i="2" s="1"/>
  <c r="I200" i="2" s="1"/>
  <c r="F188" i="3" l="1"/>
  <c r="C188" i="3"/>
  <c r="H188" i="3"/>
  <c r="F200" i="2"/>
  <c r="H200" i="2"/>
  <c r="E200" i="2"/>
  <c r="G200" i="2"/>
  <c r="E188" i="3" l="1"/>
  <c r="G188" i="3"/>
  <c r="I188" i="3"/>
  <c r="D201" i="2"/>
  <c r="C201" i="2" s="1"/>
  <c r="I201" i="2" s="1"/>
  <c r="D189" i="3" l="1"/>
  <c r="H189" i="3" s="1"/>
  <c r="H201" i="2"/>
  <c r="F201" i="2"/>
  <c r="E201" i="2"/>
  <c r="G201" i="2"/>
  <c r="F189" i="3" l="1"/>
  <c r="C189" i="3"/>
  <c r="D202" i="2"/>
  <c r="C202" i="2" s="1"/>
  <c r="I202" i="2" s="1"/>
  <c r="E189" i="3" l="1"/>
  <c r="I189" i="3"/>
  <c r="G189" i="3"/>
  <c r="F202" i="2"/>
  <c r="H202" i="2"/>
  <c r="E202" i="2"/>
  <c r="G202" i="2"/>
  <c r="D190" i="3" l="1"/>
  <c r="H190" i="3" s="1"/>
  <c r="D203" i="2"/>
  <c r="C203" i="2" s="1"/>
  <c r="I203" i="2" s="1"/>
  <c r="C190" i="3" l="1"/>
  <c r="F190" i="3"/>
  <c r="F203" i="2"/>
  <c r="H203" i="2"/>
  <c r="E203" i="2"/>
  <c r="G203" i="2"/>
  <c r="E190" i="3" l="1"/>
  <c r="I190" i="3"/>
  <c r="G190" i="3"/>
  <c r="D204" i="2"/>
  <c r="C204" i="2" s="1"/>
  <c r="I204" i="2" s="1"/>
  <c r="D191" i="3" l="1"/>
  <c r="H204" i="2"/>
  <c r="F204" i="2"/>
  <c r="E204" i="2"/>
  <c r="G204" i="2"/>
  <c r="C191" i="3" l="1"/>
  <c r="F191" i="3"/>
  <c r="H191" i="3"/>
  <c r="D205" i="2"/>
  <c r="C205" i="2" s="1"/>
  <c r="I205" i="2" s="1"/>
  <c r="E191" i="3" l="1"/>
  <c r="I191" i="3"/>
  <c r="G191" i="3"/>
  <c r="F205" i="2"/>
  <c r="H205" i="2"/>
  <c r="E205" i="2"/>
  <c r="G205" i="2"/>
  <c r="D206" i="2" s="1"/>
  <c r="C206" i="2" s="1"/>
  <c r="I206" i="2" s="1"/>
  <c r="D192" i="3" l="1"/>
  <c r="H206" i="2"/>
  <c r="F206" i="2"/>
  <c r="J206" i="2"/>
  <c r="C192" i="3" l="1"/>
  <c r="F192" i="3"/>
  <c r="H192" i="3"/>
  <c r="E206" i="2"/>
  <c r="K206" i="2"/>
  <c r="G206" i="2"/>
  <c r="E192" i="3" l="1"/>
  <c r="G192" i="3"/>
  <c r="I192" i="3"/>
  <c r="D207" i="2"/>
  <c r="C207" i="2" s="1"/>
  <c r="I207" i="2" s="1"/>
  <c r="D193" i="3" l="1"/>
  <c r="F207" i="2"/>
  <c r="H207" i="2"/>
  <c r="E207" i="2"/>
  <c r="G207" i="2"/>
  <c r="F193" i="3" l="1"/>
  <c r="C193" i="3"/>
  <c r="H193" i="3"/>
  <c r="D208" i="2"/>
  <c r="C208" i="2" s="1"/>
  <c r="I208" i="2" s="1"/>
  <c r="E193" i="3" l="1"/>
  <c r="I193" i="3"/>
  <c r="G193" i="3"/>
  <c r="F208" i="2"/>
  <c r="H208" i="2"/>
  <c r="E208" i="2"/>
  <c r="G208" i="2"/>
  <c r="D194" i="3" l="1"/>
  <c r="D209" i="2"/>
  <c r="C209" i="2" s="1"/>
  <c r="I209" i="2" s="1"/>
  <c r="H209" i="2"/>
  <c r="C194" i="3" l="1"/>
  <c r="F194" i="3"/>
  <c r="H194" i="3"/>
  <c r="J194" i="3" s="1"/>
  <c r="F209" i="2"/>
  <c r="E209" i="2"/>
  <c r="G209" i="2"/>
  <c r="E194" i="3" l="1"/>
  <c r="G194" i="3"/>
  <c r="I194" i="3"/>
  <c r="K194" i="3" s="1"/>
  <c r="D210" i="2"/>
  <c r="C210" i="2" s="1"/>
  <c r="I210" i="2" s="1"/>
  <c r="D195" i="3" l="1"/>
  <c r="H195" i="3" s="1"/>
  <c r="F210" i="2"/>
  <c r="H210" i="2"/>
  <c r="E210" i="2"/>
  <c r="G210" i="2"/>
  <c r="F195" i="3" l="1"/>
  <c r="C195" i="3"/>
  <c r="D211" i="2"/>
  <c r="C211" i="2" s="1"/>
  <c r="I211" i="2" s="1"/>
  <c r="E195" i="3" l="1"/>
  <c r="G195" i="3"/>
  <c r="I195" i="3"/>
  <c r="F211" i="2"/>
  <c r="H211" i="2"/>
  <c r="E211" i="2"/>
  <c r="G211" i="2"/>
  <c r="D196" i="3" l="1"/>
  <c r="H196" i="3" s="1"/>
  <c r="D212" i="2"/>
  <c r="C212" i="2" s="1"/>
  <c r="I212" i="2" s="1"/>
  <c r="C196" i="3" l="1"/>
  <c r="F196" i="3"/>
  <c r="F212" i="2"/>
  <c r="H212" i="2"/>
  <c r="E212" i="2"/>
  <c r="G212" i="2"/>
  <c r="E196" i="3" l="1"/>
  <c r="I196" i="3"/>
  <c r="G196" i="3"/>
  <c r="D213" i="2"/>
  <c r="C213" i="2" s="1"/>
  <c r="I213" i="2" s="1"/>
  <c r="D197" i="3" l="1"/>
  <c r="H197" i="3" s="1"/>
  <c r="F213" i="2"/>
  <c r="H213" i="2"/>
  <c r="E213" i="2"/>
  <c r="G213" i="2"/>
  <c r="C197" i="3" l="1"/>
  <c r="F197" i="3"/>
  <c r="D214" i="2"/>
  <c r="C214" i="2" s="1"/>
  <c r="I214" i="2" s="1"/>
  <c r="E197" i="3" l="1"/>
  <c r="I197" i="3"/>
  <c r="G197" i="3"/>
  <c r="F214" i="2"/>
  <c r="H214" i="2"/>
  <c r="E214" i="2"/>
  <c r="G214" i="2"/>
  <c r="D198" i="3" l="1"/>
  <c r="H198" i="3" s="1"/>
  <c r="D215" i="2"/>
  <c r="C215" i="2" s="1"/>
  <c r="I215" i="2" s="1"/>
  <c r="C198" i="3" l="1"/>
  <c r="F198" i="3"/>
  <c r="H215" i="2"/>
  <c r="F215" i="2"/>
  <c r="E215" i="2"/>
  <c r="G215" i="2"/>
  <c r="E198" i="3" l="1"/>
  <c r="I198" i="3"/>
  <c r="G198" i="3"/>
  <c r="D216" i="2"/>
  <c r="C216" i="2" s="1"/>
  <c r="I216" i="2" s="1"/>
  <c r="D199" i="3" l="1"/>
  <c r="H199" i="3" s="1"/>
  <c r="F216" i="2"/>
  <c r="H216" i="2"/>
  <c r="E216" i="2"/>
  <c r="G216" i="2"/>
  <c r="C199" i="3" l="1"/>
  <c r="F199" i="3"/>
  <c r="D217" i="2"/>
  <c r="C217" i="2" s="1"/>
  <c r="I217" i="2" s="1"/>
  <c r="E199" i="3" l="1"/>
  <c r="I199" i="3"/>
  <c r="G199" i="3"/>
  <c r="H217" i="2"/>
  <c r="F217" i="2"/>
  <c r="E217" i="2"/>
  <c r="G217" i="2"/>
  <c r="D218" i="2" s="1"/>
  <c r="C218" i="2" s="1"/>
  <c r="I218" i="2" s="1"/>
  <c r="D200" i="3" l="1"/>
  <c r="H218" i="2"/>
  <c r="F218" i="2"/>
  <c r="J218" i="2"/>
  <c r="C200" i="3" l="1"/>
  <c r="F200" i="3"/>
  <c r="H200" i="3"/>
  <c r="E218" i="2"/>
  <c r="K218" i="2"/>
  <c r="G218" i="2"/>
  <c r="E200" i="3" l="1"/>
  <c r="I200" i="3"/>
  <c r="G200" i="3"/>
  <c r="D219" i="2"/>
  <c r="C219" i="2" s="1"/>
  <c r="I219" i="2" s="1"/>
  <c r="D201" i="3" l="1"/>
  <c r="H201" i="3" s="1"/>
  <c r="F219" i="2"/>
  <c r="H219" i="2"/>
  <c r="E219" i="2"/>
  <c r="G219" i="2"/>
  <c r="C201" i="3" l="1"/>
  <c r="F201" i="3"/>
  <c r="D220" i="2"/>
  <c r="C220" i="2" s="1"/>
  <c r="I220" i="2" s="1"/>
  <c r="E201" i="3" l="1"/>
  <c r="G201" i="3"/>
  <c r="I201" i="3"/>
  <c r="F220" i="2"/>
  <c r="H220" i="2"/>
  <c r="E220" i="2"/>
  <c r="G220" i="2"/>
  <c r="D202" i="3" l="1"/>
  <c r="H202" i="3" s="1"/>
  <c r="D221" i="2"/>
  <c r="C221" i="2" s="1"/>
  <c r="I221" i="2" s="1"/>
  <c r="F202" i="3" l="1"/>
  <c r="C202" i="3"/>
  <c r="F221" i="2"/>
  <c r="H221" i="2"/>
  <c r="E221" i="2"/>
  <c r="G221" i="2"/>
  <c r="E202" i="3" l="1"/>
  <c r="I202" i="3"/>
  <c r="G202" i="3"/>
  <c r="D222" i="2"/>
  <c r="C222" i="2" s="1"/>
  <c r="I222" i="2" s="1"/>
  <c r="D203" i="3" l="1"/>
  <c r="H203" i="3" s="1"/>
  <c r="F222" i="2"/>
  <c r="H222" i="2"/>
  <c r="E222" i="2"/>
  <c r="G222" i="2"/>
  <c r="C203" i="3" l="1"/>
  <c r="F203" i="3"/>
  <c r="D223" i="2"/>
  <c r="C223" i="2" s="1"/>
  <c r="I223" i="2" s="1"/>
  <c r="E203" i="3" l="1"/>
  <c r="G203" i="3"/>
  <c r="I203" i="3"/>
  <c r="F223" i="2"/>
  <c r="H223" i="2"/>
  <c r="E223" i="2"/>
  <c r="G223" i="2"/>
  <c r="D204" i="3" l="1"/>
  <c r="H204" i="3" s="1"/>
  <c r="D224" i="2"/>
  <c r="C224" i="2" s="1"/>
  <c r="I224" i="2" s="1"/>
  <c r="C204" i="3" l="1"/>
  <c r="F204" i="3"/>
  <c r="F224" i="2"/>
  <c r="H224" i="2"/>
  <c r="E224" i="2"/>
  <c r="G224" i="2"/>
  <c r="E204" i="3" l="1"/>
  <c r="I204" i="3"/>
  <c r="G204" i="3"/>
  <c r="D225" i="2"/>
  <c r="C225" i="2" s="1"/>
  <c r="I225" i="2" s="1"/>
  <c r="D205" i="3" l="1"/>
  <c r="H205" i="3" s="1"/>
  <c r="F225" i="2"/>
  <c r="H225" i="2"/>
  <c r="E225" i="2"/>
  <c r="G225" i="2"/>
  <c r="C205" i="3" l="1"/>
  <c r="F205" i="3"/>
  <c r="D226" i="2"/>
  <c r="C226" i="2" s="1"/>
  <c r="I226" i="2" s="1"/>
  <c r="E205" i="3" l="1"/>
  <c r="I205" i="3"/>
  <c r="G205" i="3"/>
  <c r="F226" i="2"/>
  <c r="H226" i="2"/>
  <c r="E226" i="2"/>
  <c r="G226" i="2"/>
  <c r="D206" i="3" l="1"/>
  <c r="D227" i="2"/>
  <c r="C227" i="2" s="1"/>
  <c r="I227" i="2" s="1"/>
  <c r="C206" i="3" l="1"/>
  <c r="F206" i="3"/>
  <c r="H206" i="3"/>
  <c r="J206" i="3" s="1"/>
  <c r="F227" i="2"/>
  <c r="H227" i="2"/>
  <c r="E227" i="2"/>
  <c r="G227" i="2"/>
  <c r="E206" i="3" l="1"/>
  <c r="G206" i="3"/>
  <c r="I206" i="3"/>
  <c r="K206" i="3" s="1"/>
  <c r="D228" i="2"/>
  <c r="C228" i="2" s="1"/>
  <c r="I228" i="2" s="1"/>
  <c r="D207" i="3" l="1"/>
  <c r="H207" i="3" s="1"/>
  <c r="H228" i="2"/>
  <c r="F228" i="2"/>
  <c r="E228" i="2"/>
  <c r="G228" i="2"/>
  <c r="C207" i="3" l="1"/>
  <c r="F207" i="3"/>
  <c r="D229" i="2"/>
  <c r="C229" i="2" s="1"/>
  <c r="I229" i="2" s="1"/>
  <c r="H229" i="2"/>
  <c r="E207" i="3" l="1"/>
  <c r="G207" i="3"/>
  <c r="I207" i="3"/>
  <c r="F229" i="2"/>
  <c r="E229" i="2"/>
  <c r="G229" i="2"/>
  <c r="D230" i="2" s="1"/>
  <c r="C230" i="2" s="1"/>
  <c r="I230" i="2" s="1"/>
  <c r="D208" i="3" l="1"/>
  <c r="H230" i="2"/>
  <c r="J230" i="2" s="1"/>
  <c r="F230" i="2"/>
  <c r="F208" i="3" l="1"/>
  <c r="C208" i="3"/>
  <c r="H208" i="3"/>
  <c r="E230" i="2"/>
  <c r="G230" i="2"/>
  <c r="K230" i="2"/>
  <c r="E208" i="3" l="1"/>
  <c r="I208" i="3"/>
  <c r="G208" i="3"/>
  <c r="D231" i="2"/>
  <c r="C231" i="2" s="1"/>
  <c r="I231" i="2" s="1"/>
  <c r="D209" i="3" l="1"/>
  <c r="H231" i="2"/>
  <c r="F231" i="2"/>
  <c r="E231" i="2"/>
  <c r="G231" i="2"/>
  <c r="F209" i="3" l="1"/>
  <c r="C209" i="3"/>
  <c r="H209" i="3"/>
  <c r="D232" i="2"/>
  <c r="C232" i="2" s="1"/>
  <c r="I232" i="2" s="1"/>
  <c r="E209" i="3" l="1"/>
  <c r="I209" i="3"/>
  <c r="G209" i="3"/>
  <c r="F232" i="2"/>
  <c r="H232" i="2"/>
  <c r="E232" i="2"/>
  <c r="G232" i="2"/>
  <c r="D210" i="3" l="1"/>
  <c r="H210" i="3" s="1"/>
  <c r="D233" i="2"/>
  <c r="C233" i="2" s="1"/>
  <c r="I233" i="2" s="1"/>
  <c r="F210" i="3" l="1"/>
  <c r="C210" i="3"/>
  <c r="F233" i="2"/>
  <c r="H233" i="2"/>
  <c r="E233" i="2"/>
  <c r="G233" i="2"/>
  <c r="E210" i="3" l="1"/>
  <c r="I210" i="3"/>
  <c r="G210" i="3"/>
  <c r="D234" i="2"/>
  <c r="C234" i="2" s="1"/>
  <c r="I234" i="2" s="1"/>
  <c r="D211" i="3" l="1"/>
  <c r="F234" i="2"/>
  <c r="H234" i="2"/>
  <c r="E234" i="2"/>
  <c r="G234" i="2"/>
  <c r="C211" i="3" l="1"/>
  <c r="F211" i="3"/>
  <c r="H211" i="3"/>
  <c r="D235" i="2"/>
  <c r="C235" i="2" s="1"/>
  <c r="I235" i="2" s="1"/>
  <c r="E211" i="3" l="1"/>
  <c r="I211" i="3"/>
  <c r="G211" i="3"/>
  <c r="H235" i="2"/>
  <c r="F235" i="2"/>
  <c r="E235" i="2"/>
  <c r="G235" i="2"/>
  <c r="D212" i="3" l="1"/>
  <c r="D236" i="2"/>
  <c r="C236" i="2" s="1"/>
  <c r="I236" i="2" s="1"/>
  <c r="C212" i="3" l="1"/>
  <c r="F212" i="3"/>
  <c r="H212" i="3"/>
  <c r="F236" i="2"/>
  <c r="H236" i="2"/>
  <c r="E236" i="2"/>
  <c r="G236" i="2"/>
  <c r="E212" i="3" l="1"/>
  <c r="G212" i="3"/>
  <c r="I212" i="3"/>
  <c r="D237" i="2"/>
  <c r="C237" i="2" s="1"/>
  <c r="I237" i="2" s="1"/>
  <c r="D213" i="3" l="1"/>
  <c r="F237" i="2"/>
  <c r="H237" i="2"/>
  <c r="E237" i="2"/>
  <c r="G237" i="2"/>
  <c r="F213" i="3" l="1"/>
  <c r="C213" i="3"/>
  <c r="H213" i="3"/>
  <c r="D238" i="2"/>
  <c r="C238" i="2" s="1"/>
  <c r="I238" i="2" s="1"/>
  <c r="H238" i="2"/>
  <c r="E213" i="3" l="1"/>
  <c r="I213" i="3"/>
  <c r="G213" i="3"/>
  <c r="F238" i="2"/>
  <c r="E238" i="2"/>
  <c r="G238" i="2"/>
  <c r="D214" i="3" l="1"/>
  <c r="D239" i="2"/>
  <c r="C239" i="2" s="1"/>
  <c r="I239" i="2" s="1"/>
  <c r="F214" i="3" l="1"/>
  <c r="C214" i="3"/>
  <c r="H214" i="3"/>
  <c r="F239" i="2"/>
  <c r="H239" i="2"/>
  <c r="E239" i="2"/>
  <c r="G239" i="2"/>
  <c r="E214" i="3" l="1"/>
  <c r="G214" i="3"/>
  <c r="I214" i="3"/>
  <c r="D240" i="2"/>
  <c r="C240" i="2" s="1"/>
  <c r="I240" i="2" s="1"/>
  <c r="D215" i="3" l="1"/>
  <c r="H215" i="3" s="1"/>
  <c r="F240" i="2"/>
  <c r="H240" i="2"/>
  <c r="E240" i="2"/>
  <c r="G240" i="2"/>
  <c r="C215" i="3" l="1"/>
  <c r="F215" i="3"/>
  <c r="D241" i="2"/>
  <c r="C241" i="2" s="1"/>
  <c r="I241" i="2" s="1"/>
  <c r="E215" i="3" l="1"/>
  <c r="I215" i="3"/>
  <c r="G215" i="3"/>
  <c r="F241" i="2"/>
  <c r="H241" i="2"/>
  <c r="E241" i="2"/>
  <c r="G241" i="2"/>
  <c r="D242" i="2" s="1"/>
  <c r="C242" i="2" s="1"/>
  <c r="I242" i="2" s="1"/>
  <c r="D216" i="3" l="1"/>
  <c r="H242" i="2"/>
  <c r="F242" i="2"/>
  <c r="J242" i="2"/>
  <c r="F216" i="3" l="1"/>
  <c r="C216" i="3"/>
  <c r="H216" i="3"/>
  <c r="E242" i="2"/>
  <c r="K242" i="2"/>
  <c r="G242" i="2"/>
  <c r="E216" i="3" l="1"/>
  <c r="G216" i="3"/>
  <c r="I216" i="3"/>
  <c r="D243" i="2"/>
  <c r="C243" i="2" s="1"/>
  <c r="I243" i="2" s="1"/>
  <c r="D217" i="3" l="1"/>
  <c r="H217" i="3" s="1"/>
  <c r="F243" i="2"/>
  <c r="H243" i="2"/>
  <c r="E243" i="2"/>
  <c r="G243" i="2"/>
  <c r="C217" i="3" l="1"/>
  <c r="F217" i="3"/>
  <c r="D244" i="2"/>
  <c r="C244" i="2" s="1"/>
  <c r="I244" i="2" s="1"/>
  <c r="E217" i="3" l="1"/>
  <c r="I217" i="3"/>
  <c r="G217" i="3"/>
  <c r="F244" i="2"/>
  <c r="H244" i="2"/>
  <c r="E244" i="2"/>
  <c r="G244" i="2"/>
  <c r="D218" i="3" l="1"/>
  <c r="D245" i="2"/>
  <c r="C245" i="2" s="1"/>
  <c r="I245" i="2" s="1"/>
  <c r="F218" i="3" l="1"/>
  <c r="C218" i="3"/>
  <c r="H218" i="3"/>
  <c r="J218" i="3" s="1"/>
  <c r="H245" i="2"/>
  <c r="F245" i="2"/>
  <c r="E245" i="2"/>
  <c r="G245" i="2"/>
  <c r="E218" i="3" l="1"/>
  <c r="G218" i="3"/>
  <c r="I218" i="3"/>
  <c r="K218" i="3" s="1"/>
  <c r="D246" i="2"/>
  <c r="C246" i="2" s="1"/>
  <c r="I246" i="2" s="1"/>
  <c r="D219" i="3" l="1"/>
  <c r="F246" i="2"/>
  <c r="H246" i="2"/>
  <c r="E246" i="2"/>
  <c r="G246" i="2"/>
  <c r="C219" i="3" l="1"/>
  <c r="F219" i="3"/>
  <c r="H219" i="3"/>
  <c r="D247" i="2"/>
  <c r="C247" i="2" s="1"/>
  <c r="I247" i="2" s="1"/>
  <c r="H247" i="2"/>
  <c r="F247" i="2"/>
  <c r="E219" i="3" l="1"/>
  <c r="G219" i="3"/>
  <c r="I219" i="3"/>
  <c r="E247" i="2"/>
  <c r="G247" i="2"/>
  <c r="I221" i="3" l="1"/>
  <c r="H220" i="3"/>
  <c r="D220" i="3"/>
  <c r="D248" i="2"/>
  <c r="C248" i="2" s="1"/>
  <c r="I248" i="2" s="1"/>
  <c r="F220" i="3" l="1"/>
  <c r="C220" i="3"/>
  <c r="F248" i="2"/>
  <c r="H248" i="2"/>
  <c r="E248" i="2"/>
  <c r="G248" i="2"/>
  <c r="E220" i="3" l="1"/>
  <c r="I220" i="3"/>
  <c r="G220" i="3"/>
  <c r="D249" i="2"/>
  <c r="C249" i="2" s="1"/>
  <c r="I249" i="2" s="1"/>
  <c r="H221" i="3" l="1"/>
  <c r="I222" i="3"/>
  <c r="D221" i="3"/>
  <c r="F249" i="2"/>
  <c r="H249" i="2"/>
  <c r="E249" i="2"/>
  <c r="G249" i="2"/>
  <c r="F221" i="3" l="1"/>
  <c r="C221" i="3"/>
  <c r="D250" i="2"/>
  <c r="C250" i="2" s="1"/>
  <c r="I250" i="2" s="1"/>
  <c r="E221" i="3" l="1"/>
  <c r="G221" i="3"/>
  <c r="F250" i="2"/>
  <c r="H250" i="2"/>
  <c r="E250" i="2"/>
  <c r="G250" i="2"/>
  <c r="H222" i="3" l="1"/>
  <c r="D222" i="3"/>
  <c r="I223" i="3"/>
  <c r="D251" i="2"/>
  <c r="C251" i="2" s="1"/>
  <c r="I251" i="2" s="1"/>
  <c r="C222" i="3" l="1"/>
  <c r="F222" i="3"/>
  <c r="F251" i="2"/>
  <c r="H251" i="2"/>
  <c r="E251" i="2"/>
  <c r="G251" i="2"/>
  <c r="E222" i="3" l="1"/>
  <c r="G222" i="3"/>
  <c r="D252" i="2"/>
  <c r="C252" i="2" s="1"/>
  <c r="I252" i="2" s="1"/>
  <c r="D223" i="3" l="1"/>
  <c r="I224" i="3"/>
  <c r="H223" i="3"/>
  <c r="F252" i="2"/>
  <c r="H252" i="2"/>
  <c r="E252" i="2"/>
  <c r="G252" i="2"/>
  <c r="F223" i="3" l="1"/>
  <c r="C223" i="3"/>
  <c r="D253" i="2"/>
  <c r="C253" i="2" s="1"/>
  <c r="I253" i="2" s="1"/>
  <c r="E223" i="3" l="1"/>
  <c r="G223" i="3"/>
  <c r="F253" i="2"/>
  <c r="H253" i="2"/>
  <c r="E253" i="2"/>
  <c r="G253" i="2"/>
  <c r="D254" i="2" s="1"/>
  <c r="C254" i="2" s="1"/>
  <c r="I254" i="2" s="1"/>
  <c r="I225" i="3" l="1"/>
  <c r="H224" i="3"/>
  <c r="D224" i="3"/>
  <c r="H254" i="2"/>
  <c r="J254" i="2" s="1"/>
  <c r="F254" i="2"/>
  <c r="F224" i="3" l="1"/>
  <c r="C224" i="3"/>
  <c r="E254" i="2"/>
  <c r="K254" i="2"/>
  <c r="G254" i="2"/>
  <c r="E224" i="3" l="1"/>
  <c r="G224" i="3"/>
  <c r="D255" i="2"/>
  <c r="C255" i="2" s="1"/>
  <c r="I255" i="2" s="1"/>
  <c r="H255" i="2"/>
  <c r="D225" i="3" l="1"/>
  <c r="I226" i="3"/>
  <c r="H225" i="3"/>
  <c r="F255" i="2"/>
  <c r="E255" i="2"/>
  <c r="G255" i="2"/>
  <c r="C225" i="3" l="1"/>
  <c r="F225" i="3"/>
  <c r="D256" i="2"/>
  <c r="C256" i="2" s="1"/>
  <c r="I256" i="2" s="1"/>
  <c r="E225" i="3" l="1"/>
  <c r="G225" i="3"/>
  <c r="F256" i="2"/>
  <c r="H256" i="2"/>
  <c r="E256" i="2"/>
  <c r="G256" i="2"/>
  <c r="D226" i="3" l="1"/>
  <c r="I227" i="3"/>
  <c r="H226" i="3"/>
  <c r="D257" i="2"/>
  <c r="C257" i="2" s="1"/>
  <c r="I257" i="2" s="1"/>
  <c r="H257" i="2"/>
  <c r="F257" i="2"/>
  <c r="C226" i="3" l="1"/>
  <c r="F226" i="3"/>
  <c r="E257" i="2"/>
  <c r="G257" i="2"/>
  <c r="E226" i="3" l="1"/>
  <c r="G226" i="3"/>
  <c r="D258" i="2"/>
  <c r="C258" i="2" s="1"/>
  <c r="I258" i="2" s="1"/>
  <c r="H258" i="2"/>
  <c r="F258" i="2"/>
  <c r="I228" i="3" l="1"/>
  <c r="D227" i="3"/>
  <c r="H227" i="3"/>
  <c r="E258" i="2"/>
  <c r="G258" i="2"/>
  <c r="C227" i="3" l="1"/>
  <c r="F227" i="3"/>
  <c r="D259" i="2"/>
  <c r="C259" i="2" s="1"/>
  <c r="I259" i="2" s="1"/>
  <c r="E227" i="3" l="1"/>
  <c r="G227" i="3"/>
  <c r="F259" i="2"/>
  <c r="H259" i="2"/>
  <c r="E259" i="2"/>
  <c r="G259" i="2"/>
  <c r="I229" i="3" l="1"/>
  <c r="D228" i="3"/>
  <c r="H228" i="3"/>
  <c r="D260" i="2"/>
  <c r="C260" i="2" s="1"/>
  <c r="I260" i="2" s="1"/>
  <c r="F228" i="3" l="1"/>
  <c r="C228" i="3"/>
  <c r="F260" i="2"/>
  <c r="H260" i="2"/>
  <c r="E260" i="2"/>
  <c r="G260" i="2"/>
  <c r="E228" i="3" l="1"/>
  <c r="G228" i="3"/>
  <c r="D261" i="2"/>
  <c r="C261" i="2" s="1"/>
  <c r="I261" i="2" s="1"/>
  <c r="H229" i="3" l="1"/>
  <c r="I230" i="3"/>
  <c r="K230" i="3" s="1"/>
  <c r="D229" i="3"/>
  <c r="F261" i="2"/>
  <c r="H261" i="2"/>
  <c r="E261" i="2"/>
  <c r="G261" i="2"/>
  <c r="F229" i="3" l="1"/>
  <c r="C229" i="3"/>
  <c r="D262" i="2"/>
  <c r="C262" i="2" s="1"/>
  <c r="I262" i="2" s="1"/>
  <c r="E229" i="3" l="1"/>
  <c r="G229" i="3"/>
  <c r="F262" i="2"/>
  <c r="H262" i="2"/>
  <c r="E262" i="2"/>
  <c r="G262" i="2"/>
  <c r="D230" i="3" l="1"/>
  <c r="D263" i="2"/>
  <c r="C263" i="2" s="1"/>
  <c r="I263" i="2" s="1"/>
  <c r="H263" i="2"/>
  <c r="C230" i="3" l="1"/>
  <c r="F230" i="3"/>
  <c r="H230" i="3"/>
  <c r="J230" i="3" s="1"/>
  <c r="F263" i="2"/>
  <c r="E263" i="2"/>
  <c r="G263" i="2"/>
  <c r="E230" i="3" l="1"/>
  <c r="G230" i="3"/>
  <c r="D264" i="2"/>
  <c r="C264" i="2" s="1"/>
  <c r="I264" i="2" s="1"/>
  <c r="D231" i="3" l="1"/>
  <c r="I231" i="3"/>
  <c r="I232" i="3"/>
  <c r="H231" i="3"/>
  <c r="F264" i="2"/>
  <c r="H264" i="2"/>
  <c r="E264" i="2"/>
  <c r="G264" i="2"/>
  <c r="F231" i="3" l="1"/>
  <c r="C231" i="3"/>
  <c r="D265" i="2"/>
  <c r="C265" i="2" s="1"/>
  <c r="I265" i="2" s="1"/>
  <c r="E231" i="3" l="1"/>
  <c r="G231" i="3"/>
  <c r="F265" i="2"/>
  <c r="H265" i="2"/>
  <c r="E265" i="2"/>
  <c r="G265" i="2"/>
  <c r="D266" i="2" s="1"/>
  <c r="C266" i="2" s="1"/>
  <c r="I266" i="2" s="1"/>
  <c r="D232" i="3" l="1"/>
  <c r="I233" i="3"/>
  <c r="H232" i="3"/>
  <c r="H266" i="2"/>
  <c r="F266" i="2"/>
  <c r="J266" i="2"/>
  <c r="C232" i="3" l="1"/>
  <c r="F232" i="3"/>
  <c r="E266" i="2"/>
  <c r="G266" i="2"/>
  <c r="K266" i="2"/>
  <c r="E232" i="3" l="1"/>
  <c r="G232" i="3"/>
  <c r="D267" i="2"/>
  <c r="C267" i="2" s="1"/>
  <c r="I267" i="2" s="1"/>
  <c r="H267" i="2"/>
  <c r="I234" i="3" l="1"/>
  <c r="D233" i="3"/>
  <c r="H233" i="3"/>
  <c r="F267" i="2"/>
  <c r="E267" i="2"/>
  <c r="G267" i="2"/>
  <c r="C233" i="3" l="1"/>
  <c r="F233" i="3"/>
  <c r="D268" i="2"/>
  <c r="C268" i="2" s="1"/>
  <c r="I268" i="2" s="1"/>
  <c r="E233" i="3" l="1"/>
  <c r="G233" i="3"/>
  <c r="F268" i="2"/>
  <c r="H268" i="2"/>
  <c r="E268" i="2"/>
  <c r="G268" i="2"/>
  <c r="I235" i="3" l="1"/>
  <c r="H234" i="3"/>
  <c r="D234" i="3"/>
  <c r="D269" i="2"/>
  <c r="C269" i="2" s="1"/>
  <c r="I269" i="2" s="1"/>
  <c r="H269" i="2"/>
  <c r="F234" i="3" l="1"/>
  <c r="C234" i="3"/>
  <c r="F269" i="2"/>
  <c r="E269" i="2"/>
  <c r="G269" i="2"/>
  <c r="E234" i="3" l="1"/>
  <c r="G234" i="3"/>
  <c r="D270" i="2"/>
  <c r="C270" i="2" s="1"/>
  <c r="I270" i="2" s="1"/>
  <c r="H235" i="3" l="1"/>
  <c r="I236" i="3"/>
  <c r="D235" i="3"/>
  <c r="F270" i="2"/>
  <c r="H270" i="2"/>
  <c r="E270" i="2"/>
  <c r="G270" i="2"/>
  <c r="F235" i="3" l="1"/>
  <c r="C235" i="3"/>
  <c r="D271" i="2"/>
  <c r="C271" i="2" s="1"/>
  <c r="I271" i="2" s="1"/>
  <c r="H271" i="2"/>
  <c r="E235" i="3" l="1"/>
  <c r="G235" i="3"/>
  <c r="F271" i="2"/>
  <c r="E271" i="2"/>
  <c r="G271" i="2"/>
  <c r="H236" i="3" l="1"/>
  <c r="D236" i="3"/>
  <c r="I237" i="3"/>
  <c r="D272" i="2"/>
  <c r="C272" i="2" s="1"/>
  <c r="I272" i="2" s="1"/>
  <c r="C236" i="3" l="1"/>
  <c r="F236" i="3"/>
  <c r="F272" i="2"/>
  <c r="H272" i="2"/>
  <c r="E272" i="2"/>
  <c r="G272" i="2"/>
  <c r="E236" i="3" l="1"/>
  <c r="G236" i="3"/>
  <c r="D273" i="2"/>
  <c r="C273" i="2" s="1"/>
  <c r="I273" i="2" s="1"/>
  <c r="D237" i="3" l="1"/>
  <c r="I238" i="3"/>
  <c r="H237" i="3"/>
  <c r="H273" i="2"/>
  <c r="F273" i="2"/>
  <c r="E273" i="2"/>
  <c r="G273" i="2"/>
  <c r="F237" i="3" l="1"/>
  <c r="C237" i="3"/>
  <c r="D274" i="2"/>
  <c r="C274" i="2" s="1"/>
  <c r="I274" i="2" s="1"/>
  <c r="H274" i="2"/>
  <c r="E237" i="3" l="1"/>
  <c r="G237" i="3"/>
  <c r="F274" i="2"/>
  <c r="E274" i="2"/>
  <c r="G274" i="2"/>
  <c r="I239" i="3" l="1"/>
  <c r="H238" i="3"/>
  <c r="D238" i="3"/>
  <c r="D275" i="2"/>
  <c r="C275" i="2" s="1"/>
  <c r="I275" i="2" s="1"/>
  <c r="F238" i="3" l="1"/>
  <c r="C238" i="3"/>
  <c r="F275" i="2"/>
  <c r="H275" i="2"/>
  <c r="E275" i="2"/>
  <c r="G275" i="2"/>
  <c r="E238" i="3" l="1"/>
  <c r="G238" i="3"/>
  <c r="D276" i="2"/>
  <c r="C276" i="2" s="1"/>
  <c r="I276" i="2" s="1"/>
  <c r="H276" i="2"/>
  <c r="D239" i="3" l="1"/>
  <c r="I240" i="3"/>
  <c r="H239" i="3"/>
  <c r="F276" i="2"/>
  <c r="E276" i="2"/>
  <c r="G276" i="2"/>
  <c r="F239" i="3" l="1"/>
  <c r="C239" i="3"/>
  <c r="D277" i="2"/>
  <c r="C277" i="2" s="1"/>
  <c r="I277" i="2" s="1"/>
  <c r="E239" i="3" l="1"/>
  <c r="G239" i="3"/>
  <c r="H277" i="2"/>
  <c r="F277" i="2"/>
  <c r="E277" i="2"/>
  <c r="G277" i="2"/>
  <c r="D278" i="2" s="1"/>
  <c r="C278" i="2" s="1"/>
  <c r="I278" i="2" s="1"/>
  <c r="D240" i="3" l="1"/>
  <c r="I241" i="3"/>
  <c r="H240" i="3"/>
  <c r="H278" i="2"/>
  <c r="F278" i="2"/>
  <c r="J278" i="2"/>
  <c r="C240" i="3" l="1"/>
  <c r="F240" i="3"/>
  <c r="E278" i="2"/>
  <c r="G278" i="2"/>
  <c r="K278" i="2"/>
  <c r="E240" i="3" l="1"/>
  <c r="G240" i="3"/>
  <c r="D279" i="2"/>
  <c r="C279" i="2" s="1"/>
  <c r="I279" i="2"/>
  <c r="H279" i="2"/>
  <c r="I242" i="3" l="1"/>
  <c r="K242" i="3" s="1"/>
  <c r="H241" i="3"/>
  <c r="D241" i="3"/>
  <c r="F279" i="2"/>
  <c r="E279" i="2"/>
  <c r="G279" i="2"/>
  <c r="C241" i="3" l="1"/>
  <c r="F241" i="3"/>
  <c r="D280" i="2"/>
  <c r="C280" i="2" s="1"/>
  <c r="I280" i="2" s="1"/>
  <c r="H280" i="2"/>
  <c r="E241" i="3" l="1"/>
  <c r="G241" i="3"/>
  <c r="F280" i="2"/>
  <c r="E280" i="2"/>
  <c r="G280" i="2"/>
  <c r="D242" i="3" l="1"/>
  <c r="D281" i="2"/>
  <c r="C281" i="2" s="1"/>
  <c r="I281" i="2" s="1"/>
  <c r="C242" i="3" l="1"/>
  <c r="F242" i="3"/>
  <c r="H242" i="3"/>
  <c r="J242" i="3" s="1"/>
  <c r="F281" i="2"/>
  <c r="H281" i="2"/>
  <c r="E281" i="2"/>
  <c r="G281" i="2"/>
  <c r="E242" i="3" l="1"/>
  <c r="G242" i="3"/>
  <c r="D282" i="2"/>
  <c r="C282" i="2" s="1"/>
  <c r="I282" i="2" s="1"/>
  <c r="D243" i="3" l="1"/>
  <c r="H243" i="3"/>
  <c r="I243" i="3"/>
  <c r="I244" i="3"/>
  <c r="F282" i="2"/>
  <c r="H282" i="2"/>
  <c r="E282" i="2"/>
  <c r="G282" i="2"/>
  <c r="F243" i="3" l="1"/>
  <c r="C243" i="3"/>
  <c r="D283" i="2"/>
  <c r="C283" i="2" s="1"/>
  <c r="I283" i="2" s="1"/>
  <c r="E243" i="3" l="1"/>
  <c r="G243" i="3"/>
  <c r="F283" i="2"/>
  <c r="H283" i="2"/>
  <c r="E283" i="2"/>
  <c r="G283" i="2"/>
  <c r="H244" i="3" l="1"/>
  <c r="D244" i="3"/>
  <c r="I245" i="3"/>
  <c r="D284" i="2"/>
  <c r="C284" i="2" s="1"/>
  <c r="I284" i="2" s="1"/>
  <c r="F244" i="3" l="1"/>
  <c r="C244" i="3"/>
  <c r="F284" i="2"/>
  <c r="H284" i="2"/>
  <c r="E284" i="2"/>
  <c r="G284" i="2"/>
  <c r="E244" i="3" l="1"/>
  <c r="G244" i="3"/>
  <c r="D285" i="2"/>
  <c r="C285" i="2" s="1"/>
  <c r="I285" i="2" s="1"/>
  <c r="D245" i="3" l="1"/>
  <c r="I246" i="3"/>
  <c r="H245" i="3"/>
  <c r="F285" i="2"/>
  <c r="H285" i="2"/>
  <c r="E285" i="2"/>
  <c r="G285" i="2"/>
  <c r="C245" i="3" l="1"/>
  <c r="F245" i="3"/>
  <c r="D286" i="2"/>
  <c r="C286" i="2" s="1"/>
  <c r="I286" i="2" s="1"/>
  <c r="H286" i="2"/>
  <c r="E245" i="3" l="1"/>
  <c r="G245" i="3"/>
  <c r="F286" i="2"/>
  <c r="E286" i="2"/>
  <c r="G286" i="2"/>
  <c r="D246" i="3" l="1"/>
  <c r="I247" i="3"/>
  <c r="H246" i="3"/>
  <c r="D287" i="2"/>
  <c r="C287" i="2" s="1"/>
  <c r="I287" i="2" s="1"/>
  <c r="C246" i="3" l="1"/>
  <c r="F246" i="3"/>
  <c r="F287" i="2"/>
  <c r="H287" i="2"/>
  <c r="E287" i="2"/>
  <c r="G287" i="2"/>
  <c r="E246" i="3" l="1"/>
  <c r="G246" i="3"/>
  <c r="D288" i="2"/>
  <c r="C288" i="2" s="1"/>
  <c r="I288" i="2" s="1"/>
  <c r="I248" i="3" l="1"/>
  <c r="H247" i="3"/>
  <c r="D247" i="3"/>
  <c r="F288" i="2"/>
  <c r="H288" i="2"/>
  <c r="E288" i="2"/>
  <c r="G288" i="2"/>
  <c r="C247" i="3" l="1"/>
  <c r="F247" i="3"/>
  <c r="D289" i="2"/>
  <c r="C289" i="2" s="1"/>
  <c r="I289" i="2" s="1"/>
  <c r="E247" i="3" l="1"/>
  <c r="G247" i="3"/>
  <c r="F289" i="2"/>
  <c r="H289" i="2"/>
  <c r="E289" i="2"/>
  <c r="G289" i="2"/>
  <c r="D290" i="2" s="1"/>
  <c r="C290" i="2" s="1"/>
  <c r="I290" i="2" s="1"/>
  <c r="I249" i="3" l="1"/>
  <c r="H248" i="3"/>
  <c r="D248" i="3"/>
  <c r="H290" i="2"/>
  <c r="F290" i="2"/>
  <c r="J290" i="2"/>
  <c r="F248" i="3" l="1"/>
  <c r="C248" i="3"/>
  <c r="E290" i="2"/>
  <c r="G290" i="2"/>
  <c r="K290" i="2"/>
  <c r="E248" i="3" l="1"/>
  <c r="G248" i="3"/>
  <c r="D291" i="2"/>
  <c r="C291" i="2" s="1"/>
  <c r="I291" i="2" s="1"/>
  <c r="H249" i="3" l="1"/>
  <c r="I250" i="3"/>
  <c r="D249" i="3"/>
  <c r="F291" i="2"/>
  <c r="H291" i="2"/>
  <c r="E291" i="2"/>
  <c r="G291" i="2"/>
  <c r="F249" i="3" l="1"/>
  <c r="C249" i="3"/>
  <c r="D292" i="2"/>
  <c r="C292" i="2" s="1"/>
  <c r="I292" i="2" s="1"/>
  <c r="F292" i="2"/>
  <c r="E249" i="3" l="1"/>
  <c r="G249" i="3"/>
  <c r="H292" i="2"/>
  <c r="E292" i="2"/>
  <c r="G292" i="2"/>
  <c r="H250" i="3" l="1"/>
  <c r="D250" i="3"/>
  <c r="I251" i="3"/>
  <c r="D293" i="2"/>
  <c r="C293" i="2" s="1"/>
  <c r="I293" i="2" s="1"/>
  <c r="H293" i="2"/>
  <c r="C250" i="3" l="1"/>
  <c r="F250" i="3"/>
  <c r="F293" i="2"/>
  <c r="E293" i="2"/>
  <c r="G293" i="2"/>
  <c r="E250" i="3" l="1"/>
  <c r="G250" i="3"/>
  <c r="D294" i="2"/>
  <c r="C294" i="2" s="1"/>
  <c r="I294" i="2" s="1"/>
  <c r="D251" i="3" l="1"/>
  <c r="I252" i="3"/>
  <c r="H251" i="3"/>
  <c r="F294" i="2"/>
  <c r="H294" i="2"/>
  <c r="E294" i="2"/>
  <c r="G294" i="2"/>
  <c r="F251" i="3" l="1"/>
  <c r="C251" i="3"/>
  <c r="D295" i="2"/>
  <c r="C295" i="2" s="1"/>
  <c r="I295" i="2" s="1"/>
  <c r="E251" i="3" l="1"/>
  <c r="G251" i="3"/>
  <c r="F295" i="2"/>
  <c r="H295" i="2"/>
  <c r="E295" i="2"/>
  <c r="G295" i="2"/>
  <c r="I253" i="3" l="1"/>
  <c r="H252" i="3"/>
  <c r="D252" i="3"/>
  <c r="D296" i="2"/>
  <c r="C296" i="2" s="1"/>
  <c r="I296" i="2" s="1"/>
  <c r="F252" i="3" l="1"/>
  <c r="C252" i="3"/>
  <c r="F296" i="2"/>
  <c r="H296" i="2"/>
  <c r="E296" i="2"/>
  <c r="G296" i="2"/>
  <c r="E252" i="3" l="1"/>
  <c r="G252" i="3"/>
  <c r="D297" i="2"/>
  <c r="C297" i="2" s="1"/>
  <c r="I297" i="2" s="1"/>
  <c r="D253" i="3" l="1"/>
  <c r="I254" i="3"/>
  <c r="K254" i="3" s="1"/>
  <c r="H253" i="3"/>
  <c r="F297" i="2"/>
  <c r="H297" i="2"/>
  <c r="E297" i="2"/>
  <c r="G297" i="2"/>
  <c r="C253" i="3" l="1"/>
  <c r="F253" i="3"/>
  <c r="D298" i="2"/>
  <c r="C298" i="2" s="1"/>
  <c r="I298" i="2" s="1"/>
  <c r="E253" i="3" l="1"/>
  <c r="G253" i="3"/>
  <c r="F298" i="2"/>
  <c r="H298" i="2"/>
  <c r="E298" i="2"/>
  <c r="G298" i="2"/>
  <c r="D254" i="3" l="1"/>
  <c r="D299" i="2"/>
  <c r="C299" i="2" s="1"/>
  <c r="I299" i="2" s="1"/>
  <c r="C254" i="3" l="1"/>
  <c r="F254" i="3"/>
  <c r="H254" i="3"/>
  <c r="J254" i="3" s="1"/>
  <c r="F299" i="2"/>
  <c r="H299" i="2"/>
  <c r="E299" i="2"/>
  <c r="G299" i="2"/>
  <c r="E254" i="3" l="1"/>
  <c r="G254" i="3"/>
  <c r="D300" i="2"/>
  <c r="C300" i="2" s="1"/>
  <c r="I300" i="2" s="1"/>
  <c r="H255" i="3" l="1"/>
  <c r="I255" i="3"/>
  <c r="D255" i="3"/>
  <c r="I256" i="3"/>
  <c r="H300" i="2"/>
  <c r="F300" i="2"/>
  <c r="E300" i="2"/>
  <c r="G300" i="2"/>
  <c r="C255" i="3" l="1"/>
  <c r="F255" i="3"/>
  <c r="D301" i="2"/>
  <c r="C301" i="2" s="1"/>
  <c r="I301" i="2" s="1"/>
  <c r="E255" i="3" l="1"/>
  <c r="G255" i="3"/>
  <c r="F301" i="2"/>
  <c r="H301" i="2"/>
  <c r="E301" i="2"/>
  <c r="G301" i="2"/>
  <c r="D302" i="2" s="1"/>
  <c r="C302" i="2" s="1"/>
  <c r="I302" i="2" s="1"/>
  <c r="H256" i="3" l="1"/>
  <c r="I257" i="3"/>
  <c r="D256" i="3"/>
  <c r="H302" i="2"/>
  <c r="F302" i="2"/>
  <c r="J302" i="2"/>
  <c r="F256" i="3" l="1"/>
  <c r="C256" i="3"/>
  <c r="E302" i="2"/>
  <c r="G302" i="2"/>
  <c r="E256" i="3" l="1"/>
  <c r="G256" i="3"/>
  <c r="B17" i="1"/>
  <c r="B19" i="1" s="1"/>
  <c r="B23" i="1" s="1"/>
  <c r="K302" i="2"/>
  <c r="I258" i="3" l="1"/>
  <c r="H257" i="3"/>
  <c r="D257" i="3"/>
  <c r="F257" i="3" l="1"/>
  <c r="C257" i="3"/>
  <c r="E257" i="3" l="1"/>
  <c r="G257" i="3"/>
  <c r="I259" i="3" l="1"/>
  <c r="H258" i="3"/>
  <c r="D258" i="3"/>
  <c r="F258" i="3" l="1"/>
  <c r="C258" i="3"/>
  <c r="E258" i="3" l="1"/>
  <c r="G258" i="3"/>
  <c r="D259" i="3" l="1"/>
  <c r="I260" i="3"/>
  <c r="H259" i="3"/>
  <c r="C259" i="3" l="1"/>
  <c r="F259" i="3"/>
  <c r="E259" i="3" l="1"/>
  <c r="G259" i="3"/>
  <c r="I261" i="3" l="1"/>
  <c r="D260" i="3"/>
  <c r="H260" i="3"/>
  <c r="C260" i="3" l="1"/>
  <c r="F260" i="3"/>
  <c r="E260" i="3" l="1"/>
  <c r="G260" i="3"/>
  <c r="I262" i="3" l="1"/>
  <c r="H261" i="3"/>
  <c r="D261" i="3"/>
  <c r="C261" i="3" l="1"/>
  <c r="F261" i="3"/>
  <c r="E261" i="3" l="1"/>
  <c r="G261" i="3"/>
  <c r="H262" i="3" l="1"/>
  <c r="I263" i="3"/>
  <c r="D262" i="3"/>
  <c r="F262" i="3" l="1"/>
  <c r="C262" i="3"/>
  <c r="E262" i="3" l="1"/>
  <c r="G262" i="3"/>
  <c r="H263" i="3" l="1"/>
  <c r="I264" i="3"/>
  <c r="D263" i="3"/>
  <c r="F263" i="3" l="1"/>
  <c r="C263" i="3"/>
  <c r="E263" i="3" l="1"/>
  <c r="G263" i="3"/>
  <c r="H264" i="3" l="1"/>
  <c r="I265" i="3"/>
  <c r="D264" i="3"/>
  <c r="F264" i="3" l="1"/>
  <c r="C264" i="3"/>
  <c r="E264" i="3" l="1"/>
  <c r="G264" i="3"/>
  <c r="H265" i="3" l="1"/>
  <c r="I266" i="3"/>
  <c r="K266" i="3" s="1"/>
  <c r="D265" i="3"/>
  <c r="F265" i="3" l="1"/>
  <c r="C265" i="3"/>
  <c r="E265" i="3" l="1"/>
  <c r="G265" i="3"/>
  <c r="D266" i="3" l="1"/>
  <c r="F266" i="3" l="1"/>
  <c r="C266" i="3"/>
  <c r="H266" i="3"/>
  <c r="J266" i="3" s="1"/>
  <c r="E266" i="3" l="1"/>
  <c r="G266" i="3"/>
  <c r="I268" i="3" l="1"/>
  <c r="I267" i="3"/>
  <c r="D267" i="3"/>
  <c r="H267" i="3"/>
  <c r="C267" i="3" l="1"/>
  <c r="F267" i="3"/>
  <c r="E267" i="3" l="1"/>
  <c r="G267" i="3"/>
  <c r="H268" i="3" l="1"/>
  <c r="I269" i="3"/>
  <c r="D268" i="3"/>
  <c r="F268" i="3" l="1"/>
  <c r="C268" i="3"/>
  <c r="E268" i="3" l="1"/>
  <c r="G268" i="3"/>
  <c r="H269" i="3" l="1"/>
  <c r="I270" i="3"/>
  <c r="D269" i="3"/>
  <c r="C269" i="3" l="1"/>
  <c r="F269" i="3"/>
  <c r="E269" i="3" l="1"/>
  <c r="G269" i="3"/>
  <c r="H270" i="3" l="1"/>
  <c r="I271" i="3"/>
  <c r="D270" i="3"/>
  <c r="F270" i="3" l="1"/>
  <c r="C270" i="3"/>
  <c r="E270" i="3" l="1"/>
  <c r="G270" i="3"/>
  <c r="D271" i="3" l="1"/>
  <c r="H271" i="3"/>
  <c r="I272" i="3"/>
  <c r="F271" i="3" l="1"/>
  <c r="C271" i="3"/>
  <c r="E271" i="3" l="1"/>
  <c r="G271" i="3"/>
  <c r="D272" i="3" l="1"/>
  <c r="H272" i="3"/>
  <c r="I273" i="3"/>
  <c r="F272" i="3" l="1"/>
  <c r="C272" i="3"/>
  <c r="E272" i="3" l="1"/>
  <c r="G272" i="3"/>
  <c r="D273" i="3" l="1"/>
  <c r="H273" i="3"/>
  <c r="I274" i="3"/>
  <c r="C273" i="3" l="1"/>
  <c r="F273" i="3"/>
  <c r="E273" i="3" l="1"/>
  <c r="G273" i="3"/>
  <c r="I275" i="3" l="1"/>
  <c r="D274" i="3"/>
  <c r="H274" i="3"/>
  <c r="C274" i="3" l="1"/>
  <c r="F274" i="3"/>
  <c r="E274" i="3" l="1"/>
  <c r="G274" i="3"/>
  <c r="I276" i="3" l="1"/>
  <c r="D275" i="3"/>
  <c r="H275" i="3"/>
  <c r="C275" i="3" l="1"/>
  <c r="F275" i="3"/>
  <c r="E275" i="3" l="1"/>
  <c r="G275" i="3"/>
  <c r="H276" i="3" l="1"/>
  <c r="I277" i="3"/>
  <c r="D276" i="3"/>
  <c r="C276" i="3" l="1"/>
  <c r="F276" i="3"/>
  <c r="E276" i="3" l="1"/>
  <c r="G276" i="3"/>
  <c r="H277" i="3" l="1"/>
  <c r="I278" i="3"/>
  <c r="K278" i="3" s="1"/>
  <c r="D277" i="3"/>
  <c r="C277" i="3" l="1"/>
  <c r="F277" i="3"/>
  <c r="E277" i="3" l="1"/>
  <c r="G277" i="3"/>
  <c r="D278" i="3" l="1"/>
  <c r="F278" i="3" l="1"/>
  <c r="C278" i="3"/>
  <c r="H278" i="3"/>
  <c r="J278" i="3" s="1"/>
  <c r="E278" i="3" l="1"/>
  <c r="G278" i="3"/>
  <c r="D279" i="3" l="1"/>
  <c r="I279" i="3"/>
  <c r="I280" i="3"/>
  <c r="H279" i="3"/>
  <c r="C279" i="3" l="1"/>
  <c r="F279" i="3"/>
  <c r="E279" i="3" l="1"/>
  <c r="G279" i="3"/>
  <c r="I281" i="3" l="1"/>
  <c r="D280" i="3"/>
  <c r="H280" i="3"/>
  <c r="C280" i="3" l="1"/>
  <c r="F280" i="3"/>
  <c r="E280" i="3" l="1"/>
  <c r="G280" i="3"/>
  <c r="I282" i="3" l="1"/>
  <c r="H281" i="3"/>
  <c r="D281" i="3"/>
  <c r="C281" i="3" l="1"/>
  <c r="F281" i="3"/>
  <c r="E281" i="3" l="1"/>
  <c r="G281" i="3"/>
  <c r="H282" i="3" l="1"/>
  <c r="I283" i="3"/>
  <c r="D282" i="3"/>
  <c r="C282" i="3" l="1"/>
  <c r="F282" i="3"/>
  <c r="E282" i="3" l="1"/>
  <c r="G282" i="3"/>
  <c r="H283" i="3" l="1"/>
  <c r="I284" i="3"/>
  <c r="D283" i="3"/>
  <c r="F283" i="3" l="1"/>
  <c r="C283" i="3"/>
  <c r="E283" i="3" l="1"/>
  <c r="G283" i="3"/>
  <c r="H284" i="3" l="1"/>
  <c r="I285" i="3"/>
  <c r="D284" i="3"/>
  <c r="F284" i="3" l="1"/>
  <c r="C284" i="3"/>
  <c r="E284" i="3" l="1"/>
  <c r="G284" i="3"/>
  <c r="H285" i="3" l="1"/>
  <c r="I286" i="3"/>
  <c r="D285" i="3"/>
  <c r="F285" i="3" l="1"/>
  <c r="C285" i="3"/>
  <c r="E285" i="3" l="1"/>
  <c r="G285" i="3"/>
  <c r="D286" i="3" l="1"/>
  <c r="I287" i="3"/>
  <c r="H286" i="3"/>
  <c r="F286" i="3" l="1"/>
  <c r="C286" i="3"/>
  <c r="E286" i="3" l="1"/>
  <c r="G286" i="3"/>
  <c r="D287" i="3" l="1"/>
  <c r="I288" i="3"/>
  <c r="H287" i="3"/>
  <c r="C287" i="3" l="1"/>
  <c r="F287" i="3"/>
  <c r="E287" i="3" l="1"/>
  <c r="G287" i="3"/>
  <c r="I289" i="3" l="1"/>
  <c r="D288" i="3"/>
  <c r="H288" i="3"/>
  <c r="C288" i="3" l="1"/>
  <c r="F288" i="3"/>
  <c r="E288" i="3" l="1"/>
  <c r="G288" i="3"/>
  <c r="I290" i="3" l="1"/>
  <c r="K290" i="3" s="1"/>
  <c r="H289" i="3"/>
  <c r="D289" i="3"/>
  <c r="C289" i="3" l="1"/>
  <c r="F289" i="3"/>
  <c r="E289" i="3" l="1"/>
  <c r="G289" i="3"/>
  <c r="D290" i="3" l="1"/>
  <c r="C290" i="3" l="1"/>
  <c r="F290" i="3"/>
  <c r="H290" i="3"/>
  <c r="J290" i="3" s="1"/>
  <c r="E290" i="3" l="1"/>
  <c r="G290" i="3"/>
  <c r="I292" i="3" l="1"/>
  <c r="D291" i="3"/>
  <c r="H291" i="3"/>
  <c r="I291" i="3"/>
  <c r="F291" i="3" l="1"/>
  <c r="C291" i="3"/>
  <c r="E291" i="3" l="1"/>
  <c r="G291" i="3"/>
  <c r="D292" i="3" l="1"/>
  <c r="H292" i="3"/>
  <c r="I293" i="3"/>
  <c r="F292" i="3" l="1"/>
  <c r="C292" i="3"/>
  <c r="E292" i="3" l="1"/>
  <c r="G292" i="3"/>
  <c r="D293" i="3" l="1"/>
  <c r="H293" i="3"/>
  <c r="I294" i="3"/>
  <c r="C293" i="3" l="1"/>
  <c r="F293" i="3"/>
  <c r="E293" i="3" l="1"/>
  <c r="G293" i="3"/>
  <c r="I295" i="3" l="1"/>
  <c r="D294" i="3"/>
  <c r="H294" i="3"/>
  <c r="C294" i="3" l="1"/>
  <c r="F294" i="3"/>
  <c r="E294" i="3" l="1"/>
  <c r="G294" i="3"/>
  <c r="I296" i="3" l="1"/>
  <c r="H295" i="3"/>
  <c r="D295" i="3"/>
  <c r="C295" i="3" l="1"/>
  <c r="F295" i="3"/>
  <c r="E295" i="3" l="1"/>
  <c r="G295" i="3"/>
  <c r="H296" i="3" l="1"/>
  <c r="I297" i="3"/>
  <c r="D296" i="3"/>
  <c r="F296" i="3" l="1"/>
  <c r="C296" i="3"/>
  <c r="E296" i="3" l="1"/>
  <c r="G296" i="3"/>
  <c r="H297" i="3" l="1"/>
  <c r="I298" i="3"/>
  <c r="D297" i="3"/>
  <c r="C297" i="3" l="1"/>
  <c r="F297" i="3"/>
  <c r="E297" i="3" l="1"/>
  <c r="G297" i="3"/>
  <c r="H298" i="3" l="1"/>
  <c r="D298" i="3"/>
  <c r="I299" i="3"/>
  <c r="F298" i="3" l="1"/>
  <c r="C298" i="3"/>
  <c r="E298" i="3" l="1"/>
  <c r="G298" i="3"/>
  <c r="I300" i="3" l="1"/>
  <c r="D299" i="3"/>
  <c r="H299" i="3"/>
  <c r="F299" i="3" l="1"/>
  <c r="C299" i="3"/>
  <c r="E299" i="3" l="1"/>
  <c r="G299" i="3"/>
  <c r="D300" i="3" l="1"/>
  <c r="H300" i="3"/>
  <c r="I301" i="3"/>
  <c r="F300" i="3" l="1"/>
  <c r="C300" i="3"/>
  <c r="E300" i="3" l="1"/>
  <c r="G300" i="3"/>
  <c r="D301" i="3" l="1"/>
  <c r="I302" i="3"/>
  <c r="K302" i="3" s="1"/>
  <c r="H301" i="3"/>
  <c r="C301" i="3" l="1"/>
  <c r="F301" i="3"/>
  <c r="E301" i="3" l="1"/>
  <c r="G301" i="3"/>
  <c r="D302" i="3" l="1"/>
  <c r="C302" i="3" l="1"/>
  <c r="F302" i="3"/>
  <c r="H302" i="3"/>
  <c r="J302" i="3" s="1"/>
  <c r="B17" i="4" s="1"/>
  <c r="B19" i="4" s="1"/>
  <c r="B23" i="4" s="1"/>
  <c r="E302" i="3" l="1"/>
  <c r="G302" i="3"/>
</calcChain>
</file>

<file path=xl/sharedStrings.xml><?xml version="1.0" encoding="utf-8"?>
<sst xmlns="http://schemas.openxmlformats.org/spreadsheetml/2006/main" count="76" uniqueCount="33">
  <si>
    <t>Home cost</t>
  </si>
  <si>
    <t>Max loan available</t>
  </si>
  <si>
    <t>Tenure</t>
  </si>
  <si>
    <t>years</t>
  </si>
  <si>
    <t>Rate of Interest</t>
  </si>
  <si>
    <t>Loan Availed</t>
  </si>
  <si>
    <t>Total Principle Paid</t>
  </si>
  <si>
    <t>Total Interest Paid</t>
  </si>
  <si>
    <t>Total amount paid</t>
  </si>
  <si>
    <t>Month</t>
  </si>
  <si>
    <t>Monthly EMI</t>
  </si>
  <si>
    <t>Principal</t>
  </si>
  <si>
    <t>Interest</t>
  </si>
  <si>
    <t>Principal % in EMI</t>
  </si>
  <si>
    <t>Interest % in EMI</t>
  </si>
  <si>
    <t>Outstanding Loan</t>
  </si>
  <si>
    <t>Total Tax Savings</t>
  </si>
  <si>
    <t>-</t>
  </si>
  <si>
    <t>Cum interest paid in year</t>
  </si>
  <si>
    <t>Cum principal paid in year</t>
  </si>
  <si>
    <t>Interest Tax savings</t>
  </si>
  <si>
    <t>Principal Tax savings</t>
  </si>
  <si>
    <t>Net interest paid</t>
  </si>
  <si>
    <t>EMI on loan availed</t>
  </si>
  <si>
    <t>EMI on max loan available</t>
  </si>
  <si>
    <t>Extra EMI to be invested</t>
  </si>
  <si>
    <t>Return for extra EMI</t>
  </si>
  <si>
    <t>Extra EMI value</t>
  </si>
  <si>
    <t>Effective Interest paid</t>
  </si>
  <si>
    <t>Tax Bracket</t>
  </si>
  <si>
    <t>Saved</t>
  </si>
  <si>
    <t>with 5k per month</t>
  </si>
  <si>
    <t>"@8% returns"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</si>
</sst>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;[Red]&quot;₹&quot;\ \-#,##0"/>
    <numFmt numFmtId="165" formatCode="_ * #,##0.00_ ;_ * \-#,##0.00_ ;_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166" fontId="0" fillId="0" borderId="0" xfId="1" applyNumberFormat="1" applyFont="1"/>
    <xf numFmtId="9" fontId="0" fillId="3" borderId="0" xfId="0" applyNumberFormat="1" applyFill="1"/>
    <xf numFmtId="164" fontId="0" fillId="3" borderId="0" xfId="0" applyNumberForma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8BA-1D6F-4D7F-AFF9-5DBF9E2773D6}">
  <dimension ref="A1:I23"/>
  <sheetViews>
    <sheetView zoomScale="108" zoomScaleNormal="230" workbookViewId="0">
      <selection activeCell="B17" sqref="B17"/>
    </sheetView>
  </sheetViews>
  <sheetFormatPr defaultRowHeight="15" x14ac:dyDescent="0.25"/>
  <cols>
    <col min="1" max="1" width="24.28515625" bestFit="1" customWidth="1"/>
    <col min="2" max="2" width="15.85546875" customWidth="1"/>
    <col min="7" max="7" width="17.42578125" bestFit="1" customWidth="1"/>
    <col min="9" max="9" width="19.5703125" customWidth="1"/>
  </cols>
  <sheetData>
    <row r="1" spans="1:9" x14ac:dyDescent="0.25">
      <c r="A1" t="s">
        <v>0</v>
      </c>
      <c r="B1" s="1">
        <v>10000000</v>
      </c>
    </row>
    <row r="2" spans="1:9" x14ac:dyDescent="0.25">
      <c r="A2" t="s">
        <v>1</v>
      </c>
      <c r="B2" s="11">
        <v>0.9</v>
      </c>
    </row>
    <row r="3" spans="1:9" x14ac:dyDescent="0.25">
      <c r="A3" t="s">
        <v>1</v>
      </c>
      <c r="B3" s="1">
        <f>B1*B2</f>
        <v>9000000</v>
      </c>
    </row>
    <row r="4" spans="1:9" x14ac:dyDescent="0.25">
      <c r="A4" t="s">
        <v>5</v>
      </c>
      <c r="B4" s="12">
        <v>9000000</v>
      </c>
    </row>
    <row r="5" spans="1:9" x14ac:dyDescent="0.25">
      <c r="A5" t="s">
        <v>2</v>
      </c>
      <c r="B5" s="13">
        <v>18</v>
      </c>
      <c r="C5" t="s">
        <v>3</v>
      </c>
    </row>
    <row r="6" spans="1:9" x14ac:dyDescent="0.25">
      <c r="A6" t="s">
        <v>4</v>
      </c>
      <c r="B6" s="11">
        <v>8.8499999999999995E-2</v>
      </c>
    </row>
    <row r="8" spans="1:9" x14ac:dyDescent="0.25">
      <c r="A8" t="s">
        <v>23</v>
      </c>
      <c r="B8" s="1">
        <f>-PMT($B$6/12,B5*12,B4)</f>
        <v>83438.792135576936</v>
      </c>
    </row>
    <row r="9" spans="1:9" x14ac:dyDescent="0.25">
      <c r="A9" t="s">
        <v>24</v>
      </c>
      <c r="B9" s="1">
        <f>-PMT($B$6/12,B5*12,B3)</f>
        <v>83438.792135576936</v>
      </c>
    </row>
    <row r="10" spans="1:9" x14ac:dyDescent="0.25">
      <c r="A10" t="s">
        <v>25</v>
      </c>
      <c r="B10" s="1">
        <v>6000</v>
      </c>
    </row>
    <row r="12" spans="1:9" x14ac:dyDescent="0.25">
      <c r="A12" t="s">
        <v>6</v>
      </c>
      <c r="B12" s="1">
        <f>B4</f>
        <v>9000000</v>
      </c>
    </row>
    <row r="13" spans="1:9" x14ac:dyDescent="0.25">
      <c r="A13" t="s">
        <v>8</v>
      </c>
      <c r="B13" s="1">
        <f>B8*B5*12</f>
        <v>18022779.101284619</v>
      </c>
      <c r="H13">
        <v>7808105</v>
      </c>
    </row>
    <row r="14" spans="1:9" x14ac:dyDescent="0.25">
      <c r="A14" t="s">
        <v>7</v>
      </c>
      <c r="B14" s="1">
        <f>B13-B12</f>
        <v>9022779.1012846194</v>
      </c>
      <c r="G14" t="s">
        <v>31</v>
      </c>
      <c r="H14">
        <v>5407674</v>
      </c>
      <c r="I14" t="s">
        <v>32</v>
      </c>
    </row>
    <row r="15" spans="1:9" x14ac:dyDescent="0.25">
      <c r="H15">
        <f>H13-H14</f>
        <v>2400431</v>
      </c>
      <c r="I15" t="s">
        <v>30</v>
      </c>
    </row>
    <row r="16" spans="1:9" x14ac:dyDescent="0.25">
      <c r="A16" t="s">
        <v>29</v>
      </c>
      <c r="B16" s="11">
        <v>0.2</v>
      </c>
    </row>
    <row r="17" spans="1:2" x14ac:dyDescent="0.25">
      <c r="A17" t="s">
        <v>16</v>
      </c>
      <c r="B17" s="10">
        <f>SUM(Calc!J:K)</f>
        <v>1214674.5507334531</v>
      </c>
    </row>
    <row r="19" spans="1:2" x14ac:dyDescent="0.25">
      <c r="A19" t="s">
        <v>22</v>
      </c>
      <c r="B19" s="1">
        <f>B14-B17</f>
        <v>7808104.5505511668</v>
      </c>
    </row>
    <row r="20" spans="1:2" x14ac:dyDescent="0.25">
      <c r="A20" t="s">
        <v>26</v>
      </c>
      <c r="B20" s="11">
        <v>0.08</v>
      </c>
    </row>
    <row r="21" spans="1:2" x14ac:dyDescent="0.25">
      <c r="A21" t="s">
        <v>27</v>
      </c>
      <c r="B21" s="1">
        <f>-FV(B20/12,B5*12,B10)</f>
        <v>2880516.7686656723</v>
      </c>
    </row>
    <row r="23" spans="1:2" x14ac:dyDescent="0.25">
      <c r="A23" t="s">
        <v>28</v>
      </c>
      <c r="B23" s="1">
        <f>B19-B21</f>
        <v>4927587.7818854945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17D0-AE91-4833-80EC-07366B16854A}">
  <dimension ref="A1:K1000"/>
  <sheetViews>
    <sheetView workbookViewId="0">
      <selection activeCell="J14" sqref="J14"/>
    </sheetView>
  </sheetViews>
  <sheetFormatPr defaultRowHeight="15" x14ac:dyDescent="0.25"/>
  <cols>
    <col min="1" max="11" width="15.42578125" customWidth="1"/>
  </cols>
  <sheetData>
    <row r="1" spans="1:11" ht="31.5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18</v>
      </c>
      <c r="I1" s="4" t="s">
        <v>19</v>
      </c>
      <c r="J1" s="4" t="s">
        <v>20</v>
      </c>
      <c r="K1" s="4" t="s">
        <v>21</v>
      </c>
    </row>
    <row r="2" spans="1:11" ht="15.75" x14ac:dyDescent="0.25">
      <c r="A2" s="5">
        <v>0</v>
      </c>
      <c r="B2" s="5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6">
        <f>Setup!B4</f>
        <v>9000000</v>
      </c>
      <c r="H2" s="8">
        <v>0</v>
      </c>
      <c r="I2" s="8">
        <v>0</v>
      </c>
      <c r="J2" s="8">
        <v>0</v>
      </c>
      <c r="K2" s="8">
        <v>0</v>
      </c>
    </row>
    <row r="3" spans="1:11" ht="15.75" x14ac:dyDescent="0.25">
      <c r="A3" s="5">
        <f>A2+1</f>
        <v>1</v>
      </c>
      <c r="B3" s="6">
        <f>Setup!$B$8</f>
        <v>83438.792135576936</v>
      </c>
      <c r="C3" s="6">
        <f>IF(D3&lt;=0,0,B3-D3)</f>
        <v>17063.792135576936</v>
      </c>
      <c r="D3" s="6">
        <f>IF(G2&lt;=0,0,G2*Setup!$B$6/12)</f>
        <v>66375</v>
      </c>
      <c r="E3" s="7">
        <f>C3/B3</f>
        <v>0.20450670124575321</v>
      </c>
      <c r="F3" s="7">
        <f>D3/B3</f>
        <v>0.79549329875424679</v>
      </c>
      <c r="G3" s="6">
        <f>G2-C3</f>
        <v>8982936.2078644224</v>
      </c>
      <c r="H3" s="9">
        <f>IF($G2&lt;=0,0,D3)</f>
        <v>66375</v>
      </c>
      <c r="I3" s="9">
        <f>IF(G2&lt;=0,0,C3)</f>
        <v>17063.792135576936</v>
      </c>
      <c r="J3" s="9"/>
      <c r="K3" s="9"/>
    </row>
    <row r="4" spans="1:11" ht="15.75" x14ac:dyDescent="0.25">
      <c r="A4" s="5">
        <f t="shared" ref="A4:A67" si="0">A3+1</f>
        <v>2</v>
      </c>
      <c r="B4" s="6">
        <f>Setup!$B$8</f>
        <v>83438.792135576936</v>
      </c>
      <c r="C4" s="6">
        <f t="shared" ref="C4:C67" si="1">IF(D4&lt;=0,0,B4-D4)</f>
        <v>17189.637602576826</v>
      </c>
      <c r="D4" s="6">
        <f>IF(G3&lt;=0,0,G3*Setup!$B$6/12)</f>
        <v>66249.15453300011</v>
      </c>
      <c r="E4" s="7">
        <f t="shared" ref="E4:E67" si="2">C4/B4</f>
        <v>0.20601493816744076</v>
      </c>
      <c r="F4" s="7">
        <f t="shared" ref="F4:F67" si="3">D4/B4</f>
        <v>0.79398506183255924</v>
      </c>
      <c r="G4" s="6">
        <f t="shared" ref="G4:G67" si="4">G3-C4</f>
        <v>8965746.5702618454</v>
      </c>
      <c r="H4" s="9">
        <f>IF($G3&lt;=0,0,H3+D4)</f>
        <v>132624.15453300011</v>
      </c>
      <c r="I4" s="9">
        <f>IF(G2&lt;=0,0,I3+C4)</f>
        <v>34253.429738153762</v>
      </c>
      <c r="J4" s="9"/>
      <c r="K4" s="9"/>
    </row>
    <row r="5" spans="1:11" ht="15.75" x14ac:dyDescent="0.25">
      <c r="A5" s="5">
        <f t="shared" si="0"/>
        <v>3</v>
      </c>
      <c r="B5" s="6">
        <f>Setup!$B$8</f>
        <v>83438.792135576936</v>
      </c>
      <c r="C5" s="6">
        <f t="shared" si="1"/>
        <v>17316.411179895833</v>
      </c>
      <c r="D5" s="6">
        <f>IF(G4&lt;=0,0,G4*Setup!$B$6/12)</f>
        <v>66122.380955681103</v>
      </c>
      <c r="E5" s="7">
        <f t="shared" si="2"/>
        <v>0.20753429833642567</v>
      </c>
      <c r="F5" s="7">
        <f t="shared" si="3"/>
        <v>0.79246570166357433</v>
      </c>
      <c r="G5" s="6">
        <f t="shared" si="4"/>
        <v>8948430.1590819489</v>
      </c>
      <c r="H5" s="9">
        <f t="shared" ref="H5:H13" si="5">IF(G4&lt;=0,0,H4+D5)</f>
        <v>198746.53548868123</v>
      </c>
      <c r="I5" s="9">
        <f t="shared" ref="I5:I14" si="6">IF(G3&lt;=0,0,I4+C5)</f>
        <v>51569.840918049595</v>
      </c>
      <c r="J5" s="9"/>
      <c r="K5" s="9"/>
    </row>
    <row r="6" spans="1:11" ht="15.75" x14ac:dyDescent="0.25">
      <c r="A6" s="5">
        <f t="shared" si="0"/>
        <v>4</v>
      </c>
      <c r="B6" s="6">
        <f>Setup!$B$8</f>
        <v>83438.792135576936</v>
      </c>
      <c r="C6" s="6">
        <f t="shared" si="1"/>
        <v>17444.119712347572</v>
      </c>
      <c r="D6" s="6">
        <f>IF(G5&lt;=0,0,G5*Setup!$B$6/12)</f>
        <v>65994.672423229364</v>
      </c>
      <c r="E6" s="7">
        <f t="shared" si="2"/>
        <v>0.20906486378665692</v>
      </c>
      <c r="F6" s="7">
        <f t="shared" si="3"/>
        <v>0.7909351362133431</v>
      </c>
      <c r="G6" s="6">
        <f t="shared" si="4"/>
        <v>8930986.0393696018</v>
      </c>
      <c r="H6" s="9">
        <f t="shared" si="5"/>
        <v>264741.20791191061</v>
      </c>
      <c r="I6" s="9">
        <f t="shared" si="6"/>
        <v>69013.960630397167</v>
      </c>
      <c r="J6" s="9"/>
      <c r="K6" s="9"/>
    </row>
    <row r="7" spans="1:11" ht="15.75" x14ac:dyDescent="0.25">
      <c r="A7" s="5">
        <f t="shared" si="0"/>
        <v>5</v>
      </c>
      <c r="B7" s="6">
        <f>Setup!$B$8</f>
        <v>83438.792135576936</v>
      </c>
      <c r="C7" s="6">
        <f t="shared" si="1"/>
        <v>17572.770095226122</v>
      </c>
      <c r="D7" s="6">
        <f>IF(G6&lt;=0,0,G6*Setup!$B$6/12)</f>
        <v>65866.022040350814</v>
      </c>
      <c r="E7" s="7">
        <f t="shared" si="2"/>
        <v>0.21060671715708335</v>
      </c>
      <c r="F7" s="7">
        <f t="shared" si="3"/>
        <v>0.78939328284291665</v>
      </c>
      <c r="G7" s="6">
        <f t="shared" si="4"/>
        <v>8913413.2692743763</v>
      </c>
      <c r="H7" s="9">
        <f t="shared" si="5"/>
        <v>330607.22995226143</v>
      </c>
      <c r="I7" s="9">
        <f t="shared" si="6"/>
        <v>86586.730725623289</v>
      </c>
      <c r="J7" s="9"/>
      <c r="K7" s="9"/>
    </row>
    <row r="8" spans="1:11" ht="15.75" x14ac:dyDescent="0.25">
      <c r="A8" s="5">
        <f t="shared" si="0"/>
        <v>6</v>
      </c>
      <c r="B8" s="6">
        <f>Setup!$B$8</f>
        <v>83438.792135576936</v>
      </c>
      <c r="C8" s="6">
        <f t="shared" si="1"/>
        <v>17702.369274678407</v>
      </c>
      <c r="D8" s="6">
        <f>IF(G7&lt;=0,0,G7*Setup!$B$6/12)</f>
        <v>65736.422860898529</v>
      </c>
      <c r="E8" s="7">
        <f t="shared" si="2"/>
        <v>0.21215994169611674</v>
      </c>
      <c r="F8" s="7">
        <f t="shared" si="3"/>
        <v>0.78784005830388326</v>
      </c>
      <c r="G8" s="6">
        <f t="shared" si="4"/>
        <v>8895710.8999996986</v>
      </c>
      <c r="H8" s="9">
        <f t="shared" si="5"/>
        <v>396343.65281315998</v>
      </c>
      <c r="I8" s="9">
        <f t="shared" si="6"/>
        <v>104289.1000003017</v>
      </c>
      <c r="J8" s="9"/>
      <c r="K8" s="9"/>
    </row>
    <row r="9" spans="1:11" ht="15.75" x14ac:dyDescent="0.25">
      <c r="A9" s="5">
        <f t="shared" si="0"/>
        <v>7</v>
      </c>
      <c r="B9" s="6">
        <f>Setup!$B$8</f>
        <v>83438.792135576936</v>
      </c>
      <c r="C9" s="6">
        <f t="shared" si="1"/>
        <v>17832.924248079158</v>
      </c>
      <c r="D9" s="6">
        <f>IF(G8&lt;=0,0,G8*Setup!$B$6/12)</f>
        <v>65605.867887497778</v>
      </c>
      <c r="E9" s="7">
        <f t="shared" si="2"/>
        <v>0.21372462126612557</v>
      </c>
      <c r="F9" s="7">
        <f t="shared" si="3"/>
        <v>0.78627537873387443</v>
      </c>
      <c r="G9" s="6">
        <f t="shared" si="4"/>
        <v>8877877.9757516198</v>
      </c>
      <c r="H9" s="9">
        <f t="shared" si="5"/>
        <v>461949.52070065774</v>
      </c>
      <c r="I9" s="9">
        <f t="shared" si="6"/>
        <v>122122.02424838085</v>
      </c>
      <c r="J9" s="9"/>
      <c r="K9" s="9"/>
    </row>
    <row r="10" spans="1:11" ht="15.75" x14ac:dyDescent="0.25">
      <c r="A10" s="5">
        <f t="shared" si="0"/>
        <v>8</v>
      </c>
      <c r="B10" s="6">
        <f>Setup!$B$8</f>
        <v>83438.792135576936</v>
      </c>
      <c r="C10" s="6">
        <f t="shared" si="1"/>
        <v>17964.442064408744</v>
      </c>
      <c r="D10" s="6">
        <f>IF(G9&lt;=0,0,G9*Setup!$B$6/12)</f>
        <v>65474.350071168192</v>
      </c>
      <c r="E10" s="7">
        <f t="shared" si="2"/>
        <v>0.21530084034796329</v>
      </c>
      <c r="F10" s="7">
        <f t="shared" si="3"/>
        <v>0.78469915965203674</v>
      </c>
      <c r="G10" s="6">
        <f t="shared" si="4"/>
        <v>8859913.5336872116</v>
      </c>
      <c r="H10" s="9">
        <f t="shared" si="5"/>
        <v>527423.8707718259</v>
      </c>
      <c r="I10" s="9">
        <f t="shared" si="6"/>
        <v>140086.46631278959</v>
      </c>
      <c r="J10" s="9"/>
      <c r="K10" s="9"/>
    </row>
    <row r="11" spans="1:11" ht="15.75" x14ac:dyDescent="0.25">
      <c r="A11" s="5">
        <f t="shared" si="0"/>
        <v>9</v>
      </c>
      <c r="B11" s="6">
        <f>Setup!$B$8</f>
        <v>83438.792135576936</v>
      </c>
      <c r="C11" s="6">
        <f t="shared" si="1"/>
        <v>18096.929824633749</v>
      </c>
      <c r="D11" s="6">
        <f>IF(G10&lt;=0,0,G10*Setup!$B$6/12)</f>
        <v>65341.862310943186</v>
      </c>
      <c r="E11" s="7">
        <f t="shared" si="2"/>
        <v>0.21688868404552941</v>
      </c>
      <c r="F11" s="7">
        <f t="shared" si="3"/>
        <v>0.78311131595447059</v>
      </c>
      <c r="G11" s="6">
        <f t="shared" si="4"/>
        <v>8841816.603862578</v>
      </c>
      <c r="H11" s="9">
        <f t="shared" si="5"/>
        <v>592765.73308276909</v>
      </c>
      <c r="I11" s="9">
        <f t="shared" si="6"/>
        <v>158183.39613742335</v>
      </c>
      <c r="J11" s="9"/>
      <c r="K11" s="9"/>
    </row>
    <row r="12" spans="1:11" ht="15.75" x14ac:dyDescent="0.25">
      <c r="A12" s="5">
        <f t="shared" si="0"/>
        <v>10</v>
      </c>
      <c r="B12" s="6">
        <f>Setup!$B$8</f>
        <v>83438.792135576936</v>
      </c>
      <c r="C12" s="6">
        <f t="shared" si="1"/>
        <v>18230.394682090424</v>
      </c>
      <c r="D12" s="6">
        <f>IF(G11&lt;=0,0,G11*Setup!$B$6/12)</f>
        <v>65208.397453486512</v>
      </c>
      <c r="E12" s="7">
        <f t="shared" si="2"/>
        <v>0.21848823809036519</v>
      </c>
      <c r="F12" s="7">
        <f t="shared" si="3"/>
        <v>0.78151176190963478</v>
      </c>
      <c r="G12" s="6">
        <f t="shared" si="4"/>
        <v>8823586.2091804873</v>
      </c>
      <c r="H12" s="9">
        <f t="shared" si="5"/>
        <v>657974.13053625566</v>
      </c>
      <c r="I12" s="9">
        <f t="shared" si="6"/>
        <v>176413.79081951379</v>
      </c>
      <c r="J12" s="9"/>
      <c r="K12" s="9"/>
    </row>
    <row r="13" spans="1:11" ht="15.75" x14ac:dyDescent="0.25">
      <c r="A13" s="5">
        <f t="shared" si="0"/>
        <v>11</v>
      </c>
      <c r="B13" s="6">
        <f>Setup!$B$8</f>
        <v>83438.792135576936</v>
      </c>
      <c r="C13" s="6">
        <f t="shared" si="1"/>
        <v>18364.84384287084</v>
      </c>
      <c r="D13" s="6">
        <f>IF(G12&lt;=0,0,G12*Setup!$B$6/12)</f>
        <v>65073.948292706096</v>
      </c>
      <c r="E13" s="7">
        <f t="shared" si="2"/>
        <v>0.22009958884628161</v>
      </c>
      <c r="F13" s="7">
        <f t="shared" si="3"/>
        <v>0.77990041115371833</v>
      </c>
      <c r="G13" s="6">
        <f t="shared" si="4"/>
        <v>8805221.3653376158</v>
      </c>
      <c r="H13" s="9">
        <f t="shared" si="5"/>
        <v>723048.0788289617</v>
      </c>
      <c r="I13" s="9">
        <f t="shared" si="6"/>
        <v>194778.63466238463</v>
      </c>
      <c r="J13" s="9"/>
      <c r="K13" s="9"/>
    </row>
    <row r="14" spans="1:11" ht="15.75" x14ac:dyDescent="0.25">
      <c r="A14" s="5">
        <f t="shared" si="0"/>
        <v>12</v>
      </c>
      <c r="B14" s="6">
        <f>Setup!$B$8</f>
        <v>83438.792135576936</v>
      </c>
      <c r="C14" s="6">
        <f t="shared" si="1"/>
        <v>18500.284566212023</v>
      </c>
      <c r="D14" s="6">
        <f>IF(G13&lt;=0,0,G13*Setup!$B$6/12)</f>
        <v>64938.507569364912</v>
      </c>
      <c r="E14" s="7">
        <f t="shared" si="2"/>
        <v>0.22172282331402307</v>
      </c>
      <c r="F14" s="7">
        <f t="shared" si="3"/>
        <v>0.77827717668597696</v>
      </c>
      <c r="G14" s="6">
        <f t="shared" si="4"/>
        <v>8786721.0807714034</v>
      </c>
      <c r="H14" s="9">
        <f t="shared" ref="H14" si="7">H13+D14</f>
        <v>787986.58639832656</v>
      </c>
      <c r="I14" s="9">
        <f t="shared" si="6"/>
        <v>213278.91922859667</v>
      </c>
      <c r="J14" s="9">
        <f>MIN(H14,200000)*Setup!$B$16</f>
        <v>40000</v>
      </c>
      <c r="K14" s="9">
        <f>MIN(I14,150000)*Setup!$B$16</f>
        <v>30000</v>
      </c>
    </row>
    <row r="15" spans="1:11" ht="15.75" x14ac:dyDescent="0.25">
      <c r="A15" s="5">
        <f t="shared" si="0"/>
        <v>13</v>
      </c>
      <c r="B15" s="6">
        <f>Setup!$B$8</f>
        <v>83438.792135576936</v>
      </c>
      <c r="C15" s="6">
        <f t="shared" si="1"/>
        <v>18636.724164887841</v>
      </c>
      <c r="D15" s="6">
        <f>IF(G14&lt;=0,0,G14*Setup!$B$6/12)</f>
        <v>64802.067970689095</v>
      </c>
      <c r="E15" s="7">
        <f t="shared" si="2"/>
        <v>0.22335802913596403</v>
      </c>
      <c r="F15" s="7">
        <f t="shared" si="3"/>
        <v>0.77664197086403597</v>
      </c>
      <c r="G15" s="6">
        <f t="shared" si="4"/>
        <v>8768084.3566065151</v>
      </c>
      <c r="H15" s="9">
        <f>IF($G14&lt;=0,0,D15)</f>
        <v>64802.067970689095</v>
      </c>
      <c r="I15" s="9">
        <f>IF(G14&lt;=0,0,C15)</f>
        <v>18636.724164887841</v>
      </c>
      <c r="J15" s="9"/>
      <c r="K15" s="9"/>
    </row>
    <row r="16" spans="1:11" ht="15.75" x14ac:dyDescent="0.25">
      <c r="A16" s="5">
        <f t="shared" si="0"/>
        <v>14</v>
      </c>
      <c r="B16" s="6">
        <f>Setup!$B$8</f>
        <v>83438.792135576936</v>
      </c>
      <c r="C16" s="6">
        <f t="shared" si="1"/>
        <v>18774.17000560389</v>
      </c>
      <c r="D16" s="6">
        <f>IF(G15&lt;=0,0,G15*Setup!$B$6/12)</f>
        <v>64664.622129973046</v>
      </c>
      <c r="E16" s="7">
        <f t="shared" si="2"/>
        <v>0.22500529460084179</v>
      </c>
      <c r="F16" s="7">
        <f t="shared" si="3"/>
        <v>0.77499470539915816</v>
      </c>
      <c r="G16" s="6">
        <f t="shared" si="4"/>
        <v>8749310.1866009105</v>
      </c>
      <c r="H16" s="9">
        <f>IF($G15&lt;=0,0,H15+D16)</f>
        <v>129466.69010066215</v>
      </c>
      <c r="I16" s="9">
        <f>IF(G14&lt;=0,0,I15+C16)</f>
        <v>37410.894170491731</v>
      </c>
      <c r="J16" s="9"/>
      <c r="K16" s="9"/>
    </row>
    <row r="17" spans="1:11" ht="15.75" x14ac:dyDescent="0.25">
      <c r="A17" s="5">
        <f t="shared" si="0"/>
        <v>15</v>
      </c>
      <c r="B17" s="6">
        <f>Setup!$B$8</f>
        <v>83438.792135576936</v>
      </c>
      <c r="C17" s="6">
        <f t="shared" si="1"/>
        <v>18912.629509395229</v>
      </c>
      <c r="D17" s="6">
        <f>IF(G16&lt;=0,0,G16*Setup!$B$6/12)</f>
        <v>64526.162626181707</v>
      </c>
      <c r="E17" s="7">
        <f t="shared" si="2"/>
        <v>0.22666470864852312</v>
      </c>
      <c r="F17" s="7">
        <f t="shared" si="3"/>
        <v>0.77333529135147683</v>
      </c>
      <c r="G17" s="6">
        <f t="shared" si="4"/>
        <v>8730397.5570915155</v>
      </c>
      <c r="H17" s="9">
        <f t="shared" ref="H17:H25" si="8">IF(G16&lt;=0,0,H16+D17)</f>
        <v>193992.85272684385</v>
      </c>
      <c r="I17" s="9">
        <f t="shared" ref="I17:I26" si="9">IF(G15&lt;=0,0,I16+C17)</f>
        <v>56323.523679886959</v>
      </c>
      <c r="J17" s="9"/>
      <c r="K17" s="9"/>
    </row>
    <row r="18" spans="1:11" ht="15.75" x14ac:dyDescent="0.25">
      <c r="A18" s="5">
        <f t="shared" si="0"/>
        <v>16</v>
      </c>
      <c r="B18" s="6">
        <f>Setup!$B$8</f>
        <v>83438.792135576936</v>
      </c>
      <c r="C18" s="6">
        <f t="shared" si="1"/>
        <v>19052.110152027009</v>
      </c>
      <c r="D18" s="6">
        <f>IF(G17&lt;=0,0,G17*Setup!$B$6/12)</f>
        <v>64386.681983549926</v>
      </c>
      <c r="E18" s="7">
        <f t="shared" si="2"/>
        <v>0.22833636087480588</v>
      </c>
      <c r="F18" s="7">
        <f t="shared" si="3"/>
        <v>0.77166363912519409</v>
      </c>
      <c r="G18" s="6">
        <f t="shared" si="4"/>
        <v>8711345.4469394889</v>
      </c>
      <c r="H18" s="9">
        <f t="shared" si="8"/>
        <v>258379.53471039378</v>
      </c>
      <c r="I18" s="9">
        <f t="shared" si="9"/>
        <v>75375.633831913961</v>
      </c>
      <c r="J18" s="9"/>
      <c r="K18" s="9"/>
    </row>
    <row r="19" spans="1:11" ht="15.75" x14ac:dyDescent="0.25">
      <c r="A19" s="5">
        <f t="shared" si="0"/>
        <v>17</v>
      </c>
      <c r="B19" s="6">
        <f>Setup!$B$8</f>
        <v>83438.792135576936</v>
      </c>
      <c r="C19" s="6">
        <f t="shared" si="1"/>
        <v>19192.619464398209</v>
      </c>
      <c r="D19" s="6">
        <f>IF(G18&lt;=0,0,G18*Setup!$B$6/12)</f>
        <v>64246.172671178727</v>
      </c>
      <c r="E19" s="7">
        <f t="shared" si="2"/>
        <v>0.23002034153625758</v>
      </c>
      <c r="F19" s="7">
        <f t="shared" si="3"/>
        <v>0.76997965846374239</v>
      </c>
      <c r="G19" s="6">
        <f t="shared" si="4"/>
        <v>8692152.8274750914</v>
      </c>
      <c r="H19" s="9">
        <f t="shared" si="8"/>
        <v>322625.70738157252</v>
      </c>
      <c r="I19" s="9">
        <f t="shared" si="9"/>
        <v>94568.253296312178</v>
      </c>
      <c r="J19" s="9"/>
      <c r="K19" s="9"/>
    </row>
    <row r="20" spans="1:11" ht="15.75" x14ac:dyDescent="0.25">
      <c r="A20" s="5">
        <f t="shared" si="0"/>
        <v>18</v>
      </c>
      <c r="B20" s="6">
        <f>Setup!$B$8</f>
        <v>83438.792135576936</v>
      </c>
      <c r="C20" s="6">
        <f t="shared" si="1"/>
        <v>19334.165032948142</v>
      </c>
      <c r="D20" s="6">
        <f>IF(G19&lt;=0,0,G19*Setup!$B$6/12)</f>
        <v>64104.627102628794</v>
      </c>
      <c r="E20" s="7">
        <f t="shared" si="2"/>
        <v>0.23171674155508742</v>
      </c>
      <c r="F20" s="7">
        <f t="shared" si="3"/>
        <v>0.76828325844491263</v>
      </c>
      <c r="G20" s="6">
        <f t="shared" si="4"/>
        <v>8672818.662442144</v>
      </c>
      <c r="H20" s="9">
        <f t="shared" si="8"/>
        <v>386730.33448420133</v>
      </c>
      <c r="I20" s="9">
        <f t="shared" si="9"/>
        <v>113902.41832926031</v>
      </c>
      <c r="J20" s="9"/>
      <c r="K20" s="9"/>
    </row>
    <row r="21" spans="1:11" ht="15.75" x14ac:dyDescent="0.25">
      <c r="A21" s="5">
        <f t="shared" si="0"/>
        <v>19</v>
      </c>
      <c r="B21" s="6">
        <f>Setup!$B$8</f>
        <v>83438.792135576936</v>
      </c>
      <c r="C21" s="6">
        <f t="shared" si="1"/>
        <v>19476.754500066127</v>
      </c>
      <c r="D21" s="6">
        <f>IF(G20&lt;=0,0,G20*Setup!$B$6/12)</f>
        <v>63962.037635510809</v>
      </c>
      <c r="E21" s="7">
        <f t="shared" si="2"/>
        <v>0.23342565252405609</v>
      </c>
      <c r="F21" s="7">
        <f t="shared" si="3"/>
        <v>0.76657434747594388</v>
      </c>
      <c r="G21" s="6">
        <f t="shared" si="4"/>
        <v>8653341.9079420771</v>
      </c>
      <c r="H21" s="9">
        <f t="shared" si="8"/>
        <v>450692.37211971212</v>
      </c>
      <c r="I21" s="9">
        <f t="shared" si="9"/>
        <v>133379.17282932645</v>
      </c>
      <c r="J21" s="9"/>
      <c r="K21" s="9"/>
    </row>
    <row r="22" spans="1:11" ht="15.75" x14ac:dyDescent="0.25">
      <c r="A22" s="5">
        <f t="shared" si="0"/>
        <v>20</v>
      </c>
      <c r="B22" s="6">
        <f>Setup!$B$8</f>
        <v>83438.792135576936</v>
      </c>
      <c r="C22" s="6">
        <f t="shared" si="1"/>
        <v>19620.395564504121</v>
      </c>
      <c r="D22" s="6">
        <f>IF(G21&lt;=0,0,G21*Setup!$B$6/12)</f>
        <v>63818.396571072815</v>
      </c>
      <c r="E22" s="7">
        <f t="shared" si="2"/>
        <v>0.23514716671142108</v>
      </c>
      <c r="F22" s="7">
        <f t="shared" si="3"/>
        <v>0.76485283328857889</v>
      </c>
      <c r="G22" s="6">
        <f t="shared" si="4"/>
        <v>8633721.5123775732</v>
      </c>
      <c r="H22" s="9">
        <f t="shared" si="8"/>
        <v>514510.76869078493</v>
      </c>
      <c r="I22" s="9">
        <f t="shared" si="9"/>
        <v>152999.56839383056</v>
      </c>
      <c r="J22" s="9"/>
      <c r="K22" s="9"/>
    </row>
    <row r="23" spans="1:11" ht="15.75" x14ac:dyDescent="0.25">
      <c r="A23" s="5">
        <f t="shared" si="0"/>
        <v>21</v>
      </c>
      <c r="B23" s="6">
        <f>Setup!$B$8</f>
        <v>83438.792135576936</v>
      </c>
      <c r="C23" s="6">
        <f t="shared" si="1"/>
        <v>19765.095981792336</v>
      </c>
      <c r="D23" s="6">
        <f>IF(G22&lt;=0,0,G22*Setup!$B$6/12)</f>
        <v>63673.6961537846</v>
      </c>
      <c r="E23" s="7">
        <f t="shared" si="2"/>
        <v>0.23688137706591778</v>
      </c>
      <c r="F23" s="7">
        <f t="shared" si="3"/>
        <v>0.76311862293408217</v>
      </c>
      <c r="G23" s="6">
        <f t="shared" si="4"/>
        <v>8613956.4163957816</v>
      </c>
      <c r="H23" s="9">
        <f t="shared" si="8"/>
        <v>578184.46484456956</v>
      </c>
      <c r="I23" s="9">
        <f t="shared" si="9"/>
        <v>172764.6643756229</v>
      </c>
      <c r="J23" s="9"/>
      <c r="K23" s="9"/>
    </row>
    <row r="24" spans="1:11" ht="15.75" x14ac:dyDescent="0.25">
      <c r="A24" s="5">
        <f t="shared" si="0"/>
        <v>22</v>
      </c>
      <c r="B24" s="6">
        <f>Setup!$B$8</f>
        <v>83438.792135576936</v>
      </c>
      <c r="C24" s="6">
        <f t="shared" si="1"/>
        <v>19910.863564658051</v>
      </c>
      <c r="D24" s="6">
        <f>IF(G23&lt;=0,0,G23*Setup!$B$6/12)</f>
        <v>63527.928570918884</v>
      </c>
      <c r="E24" s="7">
        <f t="shared" si="2"/>
        <v>0.2386283772217789</v>
      </c>
      <c r="F24" s="7">
        <f t="shared" si="3"/>
        <v>0.76137162277822112</v>
      </c>
      <c r="G24" s="6">
        <f t="shared" si="4"/>
        <v>8594045.5528311227</v>
      </c>
      <c r="H24" s="9">
        <f t="shared" si="8"/>
        <v>641712.39341548842</v>
      </c>
      <c r="I24" s="9">
        <f t="shared" si="9"/>
        <v>192675.52794028097</v>
      </c>
      <c r="J24" s="9"/>
      <c r="K24" s="9"/>
    </row>
    <row r="25" spans="1:11" ht="15.75" x14ac:dyDescent="0.25">
      <c r="A25" s="5">
        <f t="shared" si="0"/>
        <v>23</v>
      </c>
      <c r="B25" s="6">
        <f>Setup!$B$8</f>
        <v>83438.792135576936</v>
      </c>
      <c r="C25" s="6">
        <f t="shared" si="1"/>
        <v>20057.706183447408</v>
      </c>
      <c r="D25" s="6">
        <f>IF(G24&lt;=0,0,G24*Setup!$B$6/12)</f>
        <v>63381.085952129528</v>
      </c>
      <c r="E25" s="7">
        <f t="shared" si="2"/>
        <v>0.24038826150378956</v>
      </c>
      <c r="F25" s="7">
        <f t="shared" si="3"/>
        <v>0.75961173849621044</v>
      </c>
      <c r="G25" s="6">
        <f t="shared" si="4"/>
        <v>8573987.8466476761</v>
      </c>
      <c r="H25" s="9">
        <f t="shared" si="8"/>
        <v>705093.47936761798</v>
      </c>
      <c r="I25" s="9">
        <f t="shared" si="9"/>
        <v>212733.23412372838</v>
      </c>
      <c r="J25" s="9"/>
      <c r="K25" s="9"/>
    </row>
    <row r="26" spans="1:11" ht="15.75" x14ac:dyDescent="0.25">
      <c r="A26" s="5">
        <f t="shared" si="0"/>
        <v>24</v>
      </c>
      <c r="B26" s="6">
        <f>Setup!$B$8</f>
        <v>83438.792135576936</v>
      </c>
      <c r="C26" s="6">
        <f t="shared" si="1"/>
        <v>20205.631766550323</v>
      </c>
      <c r="D26" s="6">
        <f>IF(G25&lt;=0,0,G25*Setup!$B$6/12)</f>
        <v>63233.160369026613</v>
      </c>
      <c r="E26" s="7">
        <f t="shared" si="2"/>
        <v>0.2421611249323799</v>
      </c>
      <c r="F26" s="7">
        <f t="shared" si="3"/>
        <v>0.75783887506762015</v>
      </c>
      <c r="G26" s="6">
        <f t="shared" si="4"/>
        <v>8553782.2148811258</v>
      </c>
      <c r="H26" s="9">
        <f t="shared" ref="H26" si="10">H25+D26</f>
        <v>768326.63973664457</v>
      </c>
      <c r="I26" s="9">
        <f t="shared" si="9"/>
        <v>232938.86589027871</v>
      </c>
      <c r="J26" s="9">
        <f>MIN(H26,200000)*Setup!$B$16</f>
        <v>40000</v>
      </c>
      <c r="K26" s="9">
        <f>MIN(I26,150000)*Setup!$B$16</f>
        <v>30000</v>
      </c>
    </row>
    <row r="27" spans="1:11" ht="15.75" x14ac:dyDescent="0.25">
      <c r="A27" s="5">
        <f t="shared" si="0"/>
        <v>25</v>
      </c>
      <c r="B27" s="6">
        <f>Setup!$B$8</f>
        <v>83438.792135576936</v>
      </c>
      <c r="C27" s="6">
        <f t="shared" si="1"/>
        <v>20354.648300828638</v>
      </c>
      <c r="D27" s="6">
        <f>IF(G26&lt;=0,0,G26*Setup!$B$6/12)</f>
        <v>63084.143834748298</v>
      </c>
      <c r="E27" s="7">
        <f t="shared" si="2"/>
        <v>0.24394706322875626</v>
      </c>
      <c r="F27" s="7">
        <f t="shared" si="3"/>
        <v>0.75605293677124374</v>
      </c>
      <c r="G27" s="6">
        <f t="shared" si="4"/>
        <v>8533427.5665802974</v>
      </c>
      <c r="H27" s="9">
        <f>IF($G26&lt;=0,0,D27)</f>
        <v>63084.143834748298</v>
      </c>
      <c r="I27" s="9">
        <f>IF(G26&lt;=0,0,C27)</f>
        <v>20354.648300828638</v>
      </c>
      <c r="J27" s="9"/>
      <c r="K27" s="9"/>
    </row>
    <row r="28" spans="1:11" ht="15.75" x14ac:dyDescent="0.25">
      <c r="A28" s="5">
        <f t="shared" si="0"/>
        <v>26</v>
      </c>
      <c r="B28" s="6">
        <f>Setup!$B$8</f>
        <v>83438.792135576936</v>
      </c>
      <c r="C28" s="6">
        <f t="shared" si="1"/>
        <v>20504.763832047247</v>
      </c>
      <c r="D28" s="6">
        <f>IF(G27&lt;=0,0,G27*Setup!$B$6/12)</f>
        <v>62934.028303529689</v>
      </c>
      <c r="E28" s="7">
        <f t="shared" si="2"/>
        <v>0.24574617282006833</v>
      </c>
      <c r="F28" s="7">
        <f t="shared" si="3"/>
        <v>0.75425382717993172</v>
      </c>
      <c r="G28" s="6">
        <f t="shared" si="4"/>
        <v>8512922.8027482498</v>
      </c>
      <c r="H28" s="9">
        <f>IF($G27&lt;=0,0,H27+D28)</f>
        <v>126018.17213827799</v>
      </c>
      <c r="I28" s="9">
        <f>IF(G26&lt;=0,0,I27+C28)</f>
        <v>40859.412132875885</v>
      </c>
      <c r="J28" s="9"/>
      <c r="K28" s="9"/>
    </row>
    <row r="29" spans="1:11" ht="15.75" x14ac:dyDescent="0.25">
      <c r="A29" s="5">
        <f t="shared" si="0"/>
        <v>27</v>
      </c>
      <c r="B29" s="6">
        <f>Setup!$B$8</f>
        <v>83438.792135576936</v>
      </c>
      <c r="C29" s="6">
        <f t="shared" si="1"/>
        <v>20655.986465308597</v>
      </c>
      <c r="D29" s="6">
        <f>IF(G28&lt;=0,0,G28*Setup!$B$6/12)</f>
        <v>62782.805670268339</v>
      </c>
      <c r="E29" s="7">
        <f t="shared" si="2"/>
        <v>0.24755855084461634</v>
      </c>
      <c r="F29" s="7">
        <f t="shared" si="3"/>
        <v>0.75244144915538369</v>
      </c>
      <c r="G29" s="6">
        <f t="shared" si="4"/>
        <v>8492266.816282941</v>
      </c>
      <c r="H29" s="9">
        <f t="shared" ref="H29:H37" si="11">IF(G28&lt;=0,0,H28+D29)</f>
        <v>188800.97780854633</v>
      </c>
      <c r="I29" s="9">
        <f t="shared" ref="I29:I38" si="12">IF(G27&lt;=0,0,I28+C29)</f>
        <v>61515.398598184482</v>
      </c>
      <c r="J29" s="9"/>
      <c r="K29" s="9"/>
    </row>
    <row r="30" spans="1:11" ht="15.75" x14ac:dyDescent="0.25">
      <c r="A30" s="5">
        <f t="shared" si="0"/>
        <v>28</v>
      </c>
      <c r="B30" s="6">
        <f>Setup!$B$8</f>
        <v>83438.792135576936</v>
      </c>
      <c r="C30" s="6">
        <f t="shared" si="1"/>
        <v>20808.324365490247</v>
      </c>
      <c r="D30" s="6">
        <f>IF(G29&lt;=0,0,G29*Setup!$B$6/12)</f>
        <v>62630.467770086689</v>
      </c>
      <c r="E30" s="7">
        <f t="shared" si="2"/>
        <v>0.24938429515709537</v>
      </c>
      <c r="F30" s="7">
        <f t="shared" si="3"/>
        <v>0.75061570484290463</v>
      </c>
      <c r="G30" s="6">
        <f t="shared" si="4"/>
        <v>8471458.49191745</v>
      </c>
      <c r="H30" s="9">
        <f t="shared" si="11"/>
        <v>251431.44557863302</v>
      </c>
      <c r="I30" s="9">
        <f t="shared" si="12"/>
        <v>82323.722963674722</v>
      </c>
      <c r="J30" s="9"/>
      <c r="K30" s="9"/>
    </row>
    <row r="31" spans="1:11" ht="15.75" x14ac:dyDescent="0.25">
      <c r="A31" s="5">
        <f t="shared" si="0"/>
        <v>29</v>
      </c>
      <c r="B31" s="6">
        <f>Setup!$B$8</f>
        <v>83438.792135576936</v>
      </c>
      <c r="C31" s="6">
        <f t="shared" si="1"/>
        <v>20961.785757685742</v>
      </c>
      <c r="D31" s="6">
        <f>IF(G30&lt;=0,0,G30*Setup!$B$6/12)</f>
        <v>62477.006377891194</v>
      </c>
      <c r="E31" s="7">
        <f t="shared" si="2"/>
        <v>0.25122350433387902</v>
      </c>
      <c r="F31" s="7">
        <f t="shared" si="3"/>
        <v>0.74877649566612103</v>
      </c>
      <c r="G31" s="6">
        <f t="shared" si="4"/>
        <v>8450496.7061597649</v>
      </c>
      <c r="H31" s="9">
        <f t="shared" si="11"/>
        <v>313908.45195652422</v>
      </c>
      <c r="I31" s="9">
        <f t="shared" si="12"/>
        <v>103285.50872136047</v>
      </c>
      <c r="J31" s="9"/>
      <c r="K31" s="9"/>
    </row>
    <row r="32" spans="1:11" ht="15.75" x14ac:dyDescent="0.25">
      <c r="A32" s="5">
        <f t="shared" si="0"/>
        <v>30</v>
      </c>
      <c r="B32" s="6">
        <f>Setup!$B$8</f>
        <v>83438.792135576936</v>
      </c>
      <c r="C32" s="6">
        <f t="shared" si="1"/>
        <v>21116.378927648671</v>
      </c>
      <c r="D32" s="6">
        <f>IF(G31&lt;=0,0,G31*Setup!$B$6/12)</f>
        <v>62322.413207928264</v>
      </c>
      <c r="E32" s="7">
        <f t="shared" si="2"/>
        <v>0.25307627767834134</v>
      </c>
      <c r="F32" s="7">
        <f t="shared" si="3"/>
        <v>0.74692372232165871</v>
      </c>
      <c r="G32" s="6">
        <f t="shared" si="4"/>
        <v>8429380.3272321168</v>
      </c>
      <c r="H32" s="9">
        <f t="shared" si="11"/>
        <v>376230.86516445247</v>
      </c>
      <c r="I32" s="9">
        <f t="shared" si="12"/>
        <v>124401.88764900915</v>
      </c>
      <c r="J32" s="9"/>
      <c r="K32" s="9"/>
    </row>
    <row r="33" spans="1:11" ht="15.75" x14ac:dyDescent="0.25">
      <c r="A33" s="5">
        <f t="shared" si="0"/>
        <v>31</v>
      </c>
      <c r="B33" s="6">
        <f>Setup!$B$8</f>
        <v>83438.792135576936</v>
      </c>
      <c r="C33" s="6">
        <f t="shared" si="1"/>
        <v>21272.112222240081</v>
      </c>
      <c r="D33" s="6">
        <f>IF(G32&lt;=0,0,G32*Setup!$B$6/12)</f>
        <v>62166.679913336855</v>
      </c>
      <c r="E33" s="7">
        <f t="shared" si="2"/>
        <v>0.25494271522621909</v>
      </c>
      <c r="F33" s="7">
        <f t="shared" si="3"/>
        <v>0.74505728477378086</v>
      </c>
      <c r="G33" s="6">
        <f t="shared" si="4"/>
        <v>8408108.2150098775</v>
      </c>
      <c r="H33" s="9">
        <f t="shared" si="11"/>
        <v>438397.54507778934</v>
      </c>
      <c r="I33" s="9">
        <f t="shared" si="12"/>
        <v>145673.99987124922</v>
      </c>
      <c r="J33" s="9"/>
      <c r="K33" s="9"/>
    </row>
    <row r="34" spans="1:11" ht="15.75" x14ac:dyDescent="0.25">
      <c r="A34" s="5">
        <f t="shared" si="0"/>
        <v>32</v>
      </c>
      <c r="B34" s="6">
        <f>Setup!$B$8</f>
        <v>83438.792135576936</v>
      </c>
      <c r="C34" s="6">
        <f t="shared" si="1"/>
        <v>21428.994049879097</v>
      </c>
      <c r="D34" s="6">
        <f>IF(G33&lt;=0,0,G33*Setup!$B$6/12)</f>
        <v>62009.798085697839</v>
      </c>
      <c r="E34" s="7">
        <f t="shared" si="2"/>
        <v>0.2568229177510124</v>
      </c>
      <c r="F34" s="7">
        <f t="shared" si="3"/>
        <v>0.7431770822489876</v>
      </c>
      <c r="G34" s="6">
        <f t="shared" si="4"/>
        <v>8386679.2209599987</v>
      </c>
      <c r="H34" s="9">
        <f t="shared" si="11"/>
        <v>500407.34316348715</v>
      </c>
      <c r="I34" s="9">
        <f t="shared" si="12"/>
        <v>167102.99392112833</v>
      </c>
      <c r="J34" s="9"/>
      <c r="K34" s="9"/>
    </row>
    <row r="35" spans="1:11" ht="15.75" x14ac:dyDescent="0.25">
      <c r="A35" s="5">
        <f t="shared" si="0"/>
        <v>33</v>
      </c>
      <c r="B35" s="6">
        <f>Setup!$B$8</f>
        <v>83438.792135576936</v>
      </c>
      <c r="C35" s="6">
        <f t="shared" si="1"/>
        <v>21587.032880996951</v>
      </c>
      <c r="D35" s="6">
        <f>IF(G34&lt;=0,0,G34*Setup!$B$6/12)</f>
        <v>61851.759254579985</v>
      </c>
      <c r="E35" s="7">
        <f t="shared" si="2"/>
        <v>0.25871698676942606</v>
      </c>
      <c r="F35" s="7">
        <f t="shared" si="3"/>
        <v>0.74128301323057388</v>
      </c>
      <c r="G35" s="6">
        <f t="shared" si="4"/>
        <v>8365092.1880790014</v>
      </c>
      <c r="H35" s="9">
        <f t="shared" si="11"/>
        <v>562259.10241806717</v>
      </c>
      <c r="I35" s="9">
        <f t="shared" si="12"/>
        <v>188690.02680212527</v>
      </c>
      <c r="J35" s="9"/>
      <c r="K35" s="9"/>
    </row>
    <row r="36" spans="1:11" ht="15.75" x14ac:dyDescent="0.25">
      <c r="A36" s="5">
        <f t="shared" si="0"/>
        <v>34</v>
      </c>
      <c r="B36" s="6">
        <f>Setup!$B$8</f>
        <v>83438.792135576936</v>
      </c>
      <c r="C36" s="6">
        <f t="shared" si="1"/>
        <v>21746.237248494304</v>
      </c>
      <c r="D36" s="6">
        <f>IF(G35&lt;=0,0,G35*Setup!$B$6/12)</f>
        <v>61692.554887082631</v>
      </c>
      <c r="E36" s="7">
        <f t="shared" si="2"/>
        <v>0.2606250245468506</v>
      </c>
      <c r="F36" s="7">
        <f t="shared" si="3"/>
        <v>0.73937497545314934</v>
      </c>
      <c r="G36" s="6">
        <f t="shared" si="4"/>
        <v>8343345.9508305071</v>
      </c>
      <c r="H36" s="9">
        <f t="shared" si="11"/>
        <v>623951.65730514983</v>
      </c>
      <c r="I36" s="9">
        <f t="shared" si="12"/>
        <v>210436.26405061956</v>
      </c>
      <c r="J36" s="9"/>
      <c r="K36" s="9"/>
    </row>
    <row r="37" spans="1:11" ht="15.75" x14ac:dyDescent="0.25">
      <c r="A37" s="5">
        <f t="shared" si="0"/>
        <v>35</v>
      </c>
      <c r="B37" s="6">
        <f>Setup!$B$8</f>
        <v>83438.792135576936</v>
      </c>
      <c r="C37" s="6">
        <f t="shared" si="1"/>
        <v>21906.615748201948</v>
      </c>
      <c r="D37" s="6">
        <f>IF(G36&lt;=0,0,G36*Setup!$B$6/12)</f>
        <v>61532.176387374988</v>
      </c>
      <c r="E37" s="7">
        <f t="shared" si="2"/>
        <v>0.26254713410288361</v>
      </c>
      <c r="F37" s="7">
        <f t="shared" si="3"/>
        <v>0.73745286589711634</v>
      </c>
      <c r="G37" s="6">
        <f t="shared" si="4"/>
        <v>8321439.3350823056</v>
      </c>
      <c r="H37" s="9">
        <f t="shared" si="11"/>
        <v>685483.83369252481</v>
      </c>
      <c r="I37" s="9">
        <f t="shared" si="12"/>
        <v>232342.87979882152</v>
      </c>
      <c r="J37" s="9"/>
      <c r="K37" s="9"/>
    </row>
    <row r="38" spans="1:11" ht="15.75" x14ac:dyDescent="0.25">
      <c r="A38" s="5">
        <f t="shared" si="0"/>
        <v>36</v>
      </c>
      <c r="B38" s="6">
        <f>Setup!$B$8</f>
        <v>83438.792135576936</v>
      </c>
      <c r="C38" s="6">
        <f t="shared" si="1"/>
        <v>22068.177039344933</v>
      </c>
      <c r="D38" s="6">
        <f>IF(G37&lt;=0,0,G37*Setup!$B$6/12)</f>
        <v>61370.615096232003</v>
      </c>
      <c r="E38" s="7">
        <f t="shared" si="2"/>
        <v>0.26448341921689233</v>
      </c>
      <c r="F38" s="7">
        <f t="shared" si="3"/>
        <v>0.73551658078310767</v>
      </c>
      <c r="G38" s="6">
        <f t="shared" si="4"/>
        <v>8299371.1580429608</v>
      </c>
      <c r="H38" s="9">
        <f t="shared" ref="H38" si="13">H37+D38</f>
        <v>746854.44878875685</v>
      </c>
      <c r="I38" s="9">
        <f t="shared" si="12"/>
        <v>254411.05683816646</v>
      </c>
      <c r="J38" s="9">
        <f>MIN(H38,200000)*Setup!$B$16</f>
        <v>40000</v>
      </c>
      <c r="K38" s="9">
        <f>MIN(I38,150000)*Setup!$B$16</f>
        <v>30000</v>
      </c>
    </row>
    <row r="39" spans="1:11" ht="15.75" x14ac:dyDescent="0.25">
      <c r="A39" s="5">
        <f t="shared" si="0"/>
        <v>37</v>
      </c>
      <c r="B39" s="6">
        <f>Setup!$B$8</f>
        <v>83438.792135576936</v>
      </c>
      <c r="C39" s="6">
        <f t="shared" si="1"/>
        <v>22230.929845010098</v>
      </c>
      <c r="D39" s="6">
        <f>IF(G38&lt;=0,0,G38*Setup!$B$6/12)</f>
        <v>61207.862290566838</v>
      </c>
      <c r="E39" s="7">
        <f t="shared" si="2"/>
        <v>0.26643398443361688</v>
      </c>
      <c r="F39" s="7">
        <f t="shared" si="3"/>
        <v>0.73356601556638312</v>
      </c>
      <c r="G39" s="6">
        <f t="shared" si="4"/>
        <v>8277140.2281979509</v>
      </c>
      <c r="H39" s="9">
        <f>IF($G38&lt;=0,0,D39)</f>
        <v>61207.862290566838</v>
      </c>
      <c r="I39" s="9">
        <f>IF(G38&lt;=0,0,C39)</f>
        <v>22230.929845010098</v>
      </c>
      <c r="J39" s="9"/>
      <c r="K39" s="9"/>
    </row>
    <row r="40" spans="1:11" ht="15.75" x14ac:dyDescent="0.25">
      <c r="A40" s="5">
        <f t="shared" si="0"/>
        <v>38</v>
      </c>
      <c r="B40" s="6">
        <f>Setup!$B$8</f>
        <v>83438.792135576936</v>
      </c>
      <c r="C40" s="6">
        <f t="shared" si="1"/>
        <v>22394.882952617052</v>
      </c>
      <c r="D40" s="6">
        <f>IF(G39&lt;=0,0,G39*Setup!$B$6/12)</f>
        <v>61043.909182959884</v>
      </c>
      <c r="E40" s="7">
        <f t="shared" si="2"/>
        <v>0.26839893506881485</v>
      </c>
      <c r="F40" s="7">
        <f t="shared" si="3"/>
        <v>0.73160106493118515</v>
      </c>
      <c r="G40" s="6">
        <f t="shared" si="4"/>
        <v>8254745.3452453334</v>
      </c>
      <c r="H40" s="9">
        <f>IF($G39&lt;=0,0,H39+D40)</f>
        <v>122251.77147352672</v>
      </c>
      <c r="I40" s="9">
        <f>IF(G38&lt;=0,0,I39+C40)</f>
        <v>44625.81279762715</v>
      </c>
      <c r="J40" s="9"/>
      <c r="K40" s="9"/>
    </row>
    <row r="41" spans="1:11" ht="15.75" x14ac:dyDescent="0.25">
      <c r="A41" s="5">
        <f t="shared" si="0"/>
        <v>39</v>
      </c>
      <c r="B41" s="6">
        <f>Setup!$B$8</f>
        <v>83438.792135576936</v>
      </c>
      <c r="C41" s="6">
        <f t="shared" si="1"/>
        <v>22560.045214392609</v>
      </c>
      <c r="D41" s="6">
        <f>IF(G40&lt;=0,0,G40*Setup!$B$6/12)</f>
        <v>60878.746921184327</v>
      </c>
      <c r="E41" s="7">
        <f t="shared" si="2"/>
        <v>0.2703783772149474</v>
      </c>
      <c r="F41" s="7">
        <f t="shared" si="3"/>
        <v>0.7296216227850526</v>
      </c>
      <c r="G41" s="6">
        <f t="shared" si="4"/>
        <v>8232185.3000309411</v>
      </c>
      <c r="H41" s="9">
        <f t="shared" ref="H41:H49" si="14">IF(G40&lt;=0,0,H40+D41)</f>
        <v>183130.51839471105</v>
      </c>
      <c r="I41" s="9">
        <f t="shared" ref="I41:I50" si="15">IF(G39&lt;=0,0,I40+C41)</f>
        <v>67185.858012019758</v>
      </c>
      <c r="J41" s="9"/>
      <c r="K41" s="9"/>
    </row>
    <row r="42" spans="1:11" ht="15.75" x14ac:dyDescent="0.25">
      <c r="A42" s="5">
        <f t="shared" si="0"/>
        <v>40</v>
      </c>
      <c r="B42" s="6">
        <f>Setup!$B$8</f>
        <v>83438.792135576936</v>
      </c>
      <c r="C42" s="6">
        <f t="shared" si="1"/>
        <v>22726.425547848754</v>
      </c>
      <c r="D42" s="6">
        <f>IF(G41&lt;=0,0,G41*Setup!$B$6/12)</f>
        <v>60712.366587728182</v>
      </c>
      <c r="E42" s="7">
        <f t="shared" si="2"/>
        <v>0.27237241774690762</v>
      </c>
      <c r="F42" s="7">
        <f t="shared" si="3"/>
        <v>0.72762758225309232</v>
      </c>
      <c r="G42" s="6">
        <f t="shared" si="4"/>
        <v>8209458.8744830927</v>
      </c>
      <c r="H42" s="9">
        <f t="shared" si="14"/>
        <v>243842.88498243922</v>
      </c>
      <c r="I42" s="9">
        <f t="shared" si="15"/>
        <v>89912.28355986852</v>
      </c>
      <c r="J42" s="9"/>
      <c r="K42" s="9"/>
    </row>
    <row r="43" spans="1:11" ht="15.75" x14ac:dyDescent="0.25">
      <c r="A43" s="5">
        <f t="shared" si="0"/>
        <v>41</v>
      </c>
      <c r="B43" s="6">
        <f>Setup!$B$8</f>
        <v>83438.792135576936</v>
      </c>
      <c r="C43" s="6">
        <f t="shared" si="1"/>
        <v>22894.032936264135</v>
      </c>
      <c r="D43" s="6">
        <f>IF(G42&lt;=0,0,G42*Setup!$B$6/12)</f>
        <v>60544.759199312801</v>
      </c>
      <c r="E43" s="7">
        <f t="shared" si="2"/>
        <v>0.27438116432779103</v>
      </c>
      <c r="F43" s="7">
        <f t="shared" si="3"/>
        <v>0.72561883567220897</v>
      </c>
      <c r="G43" s="6">
        <f t="shared" si="4"/>
        <v>8186564.8415468289</v>
      </c>
      <c r="H43" s="9">
        <f t="shared" si="14"/>
        <v>304387.644181752</v>
      </c>
      <c r="I43" s="9">
        <f t="shared" si="15"/>
        <v>112806.31649613265</v>
      </c>
      <c r="J43" s="9"/>
      <c r="K43" s="9"/>
    </row>
    <row r="44" spans="1:11" ht="15.75" x14ac:dyDescent="0.25">
      <c r="A44" s="5">
        <f t="shared" si="0"/>
        <v>42</v>
      </c>
      <c r="B44" s="6">
        <f>Setup!$B$8</f>
        <v>83438.792135576936</v>
      </c>
      <c r="C44" s="6">
        <f t="shared" si="1"/>
        <v>23062.876429169075</v>
      </c>
      <c r="D44" s="6">
        <f>IF(G43&lt;=0,0,G43*Setup!$B$6/12)</f>
        <v>60375.915706407861</v>
      </c>
      <c r="E44" s="7">
        <f t="shared" si="2"/>
        <v>0.2764047254147084</v>
      </c>
      <c r="F44" s="7">
        <f t="shared" si="3"/>
        <v>0.7235952745852916</v>
      </c>
      <c r="G44" s="6">
        <f t="shared" si="4"/>
        <v>8163501.9651176594</v>
      </c>
      <c r="H44" s="9">
        <f t="shared" si="14"/>
        <v>364763.55988815986</v>
      </c>
      <c r="I44" s="9">
        <f t="shared" si="15"/>
        <v>135869.19292530173</v>
      </c>
      <c r="J44" s="9"/>
      <c r="K44" s="9"/>
    </row>
    <row r="45" spans="1:11" ht="15.75" x14ac:dyDescent="0.25">
      <c r="A45" s="5">
        <f t="shared" si="0"/>
        <v>43</v>
      </c>
      <c r="B45" s="6">
        <f>Setup!$B$8</f>
        <v>83438.792135576936</v>
      </c>
      <c r="C45" s="6">
        <f t="shared" si="1"/>
        <v>23232.965142834197</v>
      </c>
      <c r="D45" s="6">
        <f>IF(G44&lt;=0,0,G44*Setup!$B$6/12)</f>
        <v>60205.826992742739</v>
      </c>
      <c r="E45" s="7">
        <f t="shared" si="2"/>
        <v>0.27844321026464192</v>
      </c>
      <c r="F45" s="7">
        <f t="shared" si="3"/>
        <v>0.72155678973535808</v>
      </c>
      <c r="G45" s="6">
        <f t="shared" si="4"/>
        <v>8140268.9999748254</v>
      </c>
      <c r="H45" s="9">
        <f t="shared" si="14"/>
        <v>424969.38688090257</v>
      </c>
      <c r="I45" s="9">
        <f t="shared" si="15"/>
        <v>159102.15806813593</v>
      </c>
      <c r="J45" s="9"/>
      <c r="K45" s="9"/>
    </row>
    <row r="46" spans="1:11" ht="15.75" x14ac:dyDescent="0.25">
      <c r="A46" s="5">
        <f t="shared" si="0"/>
        <v>44</v>
      </c>
      <c r="B46" s="6">
        <f>Setup!$B$8</f>
        <v>83438.792135576936</v>
      </c>
      <c r="C46" s="6">
        <f t="shared" si="1"/>
        <v>23404.308260762606</v>
      </c>
      <c r="D46" s="6">
        <f>IF(G45&lt;=0,0,G45*Setup!$B$6/12)</f>
        <v>60034.48387481433</v>
      </c>
      <c r="E46" s="7">
        <f t="shared" si="2"/>
        <v>0.28049672894034372</v>
      </c>
      <c r="F46" s="7">
        <f t="shared" si="3"/>
        <v>0.71950327105965628</v>
      </c>
      <c r="G46" s="6">
        <f t="shared" si="4"/>
        <v>8116864.6917140624</v>
      </c>
      <c r="H46" s="9">
        <f t="shared" si="14"/>
        <v>485003.87075571693</v>
      </c>
      <c r="I46" s="9">
        <f t="shared" si="15"/>
        <v>182506.46632889853</v>
      </c>
      <c r="J46" s="9"/>
      <c r="K46" s="9"/>
    </row>
    <row r="47" spans="1:11" ht="15.75" x14ac:dyDescent="0.25">
      <c r="A47" s="5">
        <f t="shared" si="0"/>
        <v>45</v>
      </c>
      <c r="B47" s="6">
        <f>Setup!$B$8</f>
        <v>83438.792135576936</v>
      </c>
      <c r="C47" s="6">
        <f t="shared" si="1"/>
        <v>23576.915034185731</v>
      </c>
      <c r="D47" s="6">
        <f>IF(G46&lt;=0,0,G46*Setup!$B$6/12)</f>
        <v>59861.877101391205</v>
      </c>
      <c r="E47" s="7">
        <f t="shared" si="2"/>
        <v>0.28256539231627875</v>
      </c>
      <c r="F47" s="7">
        <f t="shared" si="3"/>
        <v>0.71743460768372125</v>
      </c>
      <c r="G47" s="6">
        <f t="shared" si="4"/>
        <v>8093287.7766798763</v>
      </c>
      <c r="H47" s="9">
        <f t="shared" si="14"/>
        <v>544865.74785710813</v>
      </c>
      <c r="I47" s="9">
        <f t="shared" si="15"/>
        <v>206083.38136308425</v>
      </c>
      <c r="J47" s="9"/>
      <c r="K47" s="9"/>
    </row>
    <row r="48" spans="1:11" ht="15.75" x14ac:dyDescent="0.25">
      <c r="A48" s="5">
        <f t="shared" si="0"/>
        <v>46</v>
      </c>
      <c r="B48" s="6">
        <f>Setup!$B$8</f>
        <v>83438.792135576936</v>
      </c>
      <c r="C48" s="6">
        <f t="shared" si="1"/>
        <v>23750.794782562858</v>
      </c>
      <c r="D48" s="6">
        <f>IF(G47&lt;=0,0,G47*Setup!$B$6/12)</f>
        <v>59687.997353014078</v>
      </c>
      <c r="E48" s="7">
        <f t="shared" si="2"/>
        <v>0.28464931208461142</v>
      </c>
      <c r="F48" s="7">
        <f t="shared" si="3"/>
        <v>0.71535068791538858</v>
      </c>
      <c r="G48" s="6">
        <f t="shared" si="4"/>
        <v>8069536.9818973131</v>
      </c>
      <c r="H48" s="9">
        <f t="shared" si="14"/>
        <v>604553.7452101222</v>
      </c>
      <c r="I48" s="9">
        <f t="shared" si="15"/>
        <v>229834.1761456471</v>
      </c>
      <c r="J48" s="9"/>
      <c r="K48" s="9"/>
    </row>
    <row r="49" spans="1:11" ht="15.75" x14ac:dyDescent="0.25">
      <c r="A49" s="5">
        <f t="shared" si="0"/>
        <v>47</v>
      </c>
      <c r="B49" s="6">
        <f>Setup!$B$8</f>
        <v>83438.792135576936</v>
      </c>
      <c r="C49" s="6">
        <f t="shared" si="1"/>
        <v>23925.956894084251</v>
      </c>
      <c r="D49" s="6">
        <f>IF(G48&lt;=0,0,G48*Setup!$B$6/12)</f>
        <v>59512.835241492685</v>
      </c>
      <c r="E49" s="7">
        <f t="shared" si="2"/>
        <v>0.28674860076123532</v>
      </c>
      <c r="F49" s="7">
        <f t="shared" si="3"/>
        <v>0.71325139923876468</v>
      </c>
      <c r="G49" s="6">
        <f t="shared" si="4"/>
        <v>8045611.0250032293</v>
      </c>
      <c r="H49" s="9">
        <f t="shared" si="14"/>
        <v>664066.58045161492</v>
      </c>
      <c r="I49" s="9">
        <f t="shared" si="15"/>
        <v>253760.13303973136</v>
      </c>
      <c r="J49" s="9"/>
      <c r="K49" s="9"/>
    </row>
    <row r="50" spans="1:11" ht="15.75" x14ac:dyDescent="0.25">
      <c r="A50" s="5">
        <f t="shared" si="0"/>
        <v>48</v>
      </c>
      <c r="B50" s="6">
        <f>Setup!$B$8</f>
        <v>83438.792135576936</v>
      </c>
      <c r="C50" s="6">
        <f t="shared" si="1"/>
        <v>24102.410826178129</v>
      </c>
      <c r="D50" s="6">
        <f>IF(G49&lt;=0,0,G49*Setup!$B$6/12)</f>
        <v>59336.381309398806</v>
      </c>
      <c r="E50" s="7">
        <f t="shared" si="2"/>
        <v>0.2888633716918495</v>
      </c>
      <c r="F50" s="7">
        <f t="shared" si="3"/>
        <v>0.7111366283081505</v>
      </c>
      <c r="G50" s="6">
        <f t="shared" si="4"/>
        <v>8021508.614177051</v>
      </c>
      <c r="H50" s="9">
        <f t="shared" ref="H50" si="16">H49+D50</f>
        <v>723402.96176101372</v>
      </c>
      <c r="I50" s="9">
        <f t="shared" si="15"/>
        <v>277862.54386590951</v>
      </c>
      <c r="J50" s="9">
        <f>MIN(H50,200000)*Setup!$B$16</f>
        <v>40000</v>
      </c>
      <c r="K50" s="9">
        <f>MIN(I50,150000)*Setup!$B$16</f>
        <v>30000</v>
      </c>
    </row>
    <row r="51" spans="1:11" ht="15.75" x14ac:dyDescent="0.25">
      <c r="A51" s="5">
        <f t="shared" si="0"/>
        <v>49</v>
      </c>
      <c r="B51" s="6">
        <f>Setup!$B$8</f>
        <v>83438.792135576936</v>
      </c>
      <c r="C51" s="6">
        <f t="shared" si="1"/>
        <v>24280.166106021192</v>
      </c>
      <c r="D51" s="6">
        <f>IF(G50&lt;=0,0,G50*Setup!$B$6/12)</f>
        <v>59158.626029555744</v>
      </c>
      <c r="E51" s="7">
        <f t="shared" si="2"/>
        <v>0.29099373905807685</v>
      </c>
      <c r="F51" s="7">
        <f t="shared" si="3"/>
        <v>0.70900626094192309</v>
      </c>
      <c r="G51" s="6">
        <f t="shared" si="4"/>
        <v>7997228.44807103</v>
      </c>
      <c r="H51" s="9">
        <f>IF($G50&lt;=0,0,D51)</f>
        <v>59158.626029555744</v>
      </c>
      <c r="I51" s="9">
        <f>IF(G50&lt;=0,0,C51)</f>
        <v>24280.166106021192</v>
      </c>
      <c r="J51" s="9"/>
      <c r="K51" s="9"/>
    </row>
    <row r="52" spans="1:11" ht="15.75" x14ac:dyDescent="0.25">
      <c r="A52" s="5">
        <f t="shared" si="0"/>
        <v>50</v>
      </c>
      <c r="B52" s="6">
        <f>Setup!$B$8</f>
        <v>83438.792135576936</v>
      </c>
      <c r="C52" s="6">
        <f t="shared" si="1"/>
        <v>24459.232331053099</v>
      </c>
      <c r="D52" s="6">
        <f>IF(G51&lt;=0,0,G51*Setup!$B$6/12)</f>
        <v>58979.559804523837</v>
      </c>
      <c r="E52" s="7">
        <f t="shared" si="2"/>
        <v>0.29313981788363019</v>
      </c>
      <c r="F52" s="7">
        <f t="shared" si="3"/>
        <v>0.70686018211636981</v>
      </c>
      <c r="G52" s="6">
        <f t="shared" si="4"/>
        <v>7972769.2157399766</v>
      </c>
      <c r="H52" s="9">
        <f>IF($G51&lt;=0,0,H51+D52)</f>
        <v>118138.18583407957</v>
      </c>
      <c r="I52" s="9">
        <f>IF(G50&lt;=0,0,I51+C52)</f>
        <v>48739.398437074291</v>
      </c>
      <c r="J52" s="9"/>
      <c r="K52" s="9"/>
    </row>
    <row r="53" spans="1:11" ht="15.75" x14ac:dyDescent="0.25">
      <c r="A53" s="5">
        <f t="shared" si="0"/>
        <v>51</v>
      </c>
      <c r="B53" s="6">
        <f>Setup!$B$8</f>
        <v>83438.792135576936</v>
      </c>
      <c r="C53" s="6">
        <f t="shared" si="1"/>
        <v>24639.61916949461</v>
      </c>
      <c r="D53" s="6">
        <f>IF(G52&lt;=0,0,G52*Setup!$B$6/12)</f>
        <v>58799.172966082326</v>
      </c>
      <c r="E53" s="7">
        <f t="shared" si="2"/>
        <v>0.29530172404052191</v>
      </c>
      <c r="F53" s="7">
        <f t="shared" si="3"/>
        <v>0.70469827595947809</v>
      </c>
      <c r="G53" s="6">
        <f t="shared" si="4"/>
        <v>7948129.5965704815</v>
      </c>
      <c r="H53" s="9">
        <f t="shared" ref="H53:H61" si="17">IF(G52&lt;=0,0,H52+D53)</f>
        <v>176937.35880016189</v>
      </c>
      <c r="I53" s="9">
        <f t="shared" ref="I53:I62" si="18">IF(G51&lt;=0,0,I52+C53)</f>
        <v>73379.017606568901</v>
      </c>
      <c r="J53" s="9"/>
      <c r="K53" s="9"/>
    </row>
    <row r="54" spans="1:11" ht="15.75" x14ac:dyDescent="0.25">
      <c r="A54" s="5">
        <f t="shared" si="0"/>
        <v>52</v>
      </c>
      <c r="B54" s="6">
        <f>Setup!$B$8</f>
        <v>83438.792135576936</v>
      </c>
      <c r="C54" s="6">
        <f t="shared" si="1"/>
        <v>24821.336360869631</v>
      </c>
      <c r="D54" s="6">
        <f>IF(G53&lt;=0,0,G53*Setup!$B$6/12)</f>
        <v>58617.455774707305</v>
      </c>
      <c r="E54" s="7">
        <f t="shared" si="2"/>
        <v>0.29747957425532073</v>
      </c>
      <c r="F54" s="7">
        <f t="shared" si="3"/>
        <v>0.70252042574467921</v>
      </c>
      <c r="G54" s="6">
        <f t="shared" si="4"/>
        <v>7923308.2602096116</v>
      </c>
      <c r="H54" s="9">
        <f t="shared" si="17"/>
        <v>235554.8145748692</v>
      </c>
      <c r="I54" s="9">
        <f t="shared" si="18"/>
        <v>98200.353967438539</v>
      </c>
      <c r="J54" s="9"/>
      <c r="K54" s="9"/>
    </row>
    <row r="55" spans="1:11" ht="15.75" x14ac:dyDescent="0.25">
      <c r="A55" s="5">
        <f t="shared" si="0"/>
        <v>53</v>
      </c>
      <c r="B55" s="6">
        <f>Setup!$B$8</f>
        <v>83438.792135576936</v>
      </c>
      <c r="C55" s="6">
        <f t="shared" si="1"/>
        <v>25004.393716531056</v>
      </c>
      <c r="D55" s="6">
        <f>IF(G54&lt;=0,0,G54*Setup!$B$6/12)</f>
        <v>58434.39841904588</v>
      </c>
      <c r="E55" s="7">
        <f t="shared" si="2"/>
        <v>0.29967348611545386</v>
      </c>
      <c r="F55" s="7">
        <f t="shared" si="3"/>
        <v>0.70032651388454614</v>
      </c>
      <c r="G55" s="6">
        <f t="shared" si="4"/>
        <v>7898303.8664930807</v>
      </c>
      <c r="H55" s="9">
        <f t="shared" si="17"/>
        <v>293989.21299391508</v>
      </c>
      <c r="I55" s="9">
        <f t="shared" si="18"/>
        <v>123204.74768396959</v>
      </c>
      <c r="J55" s="9"/>
      <c r="K55" s="9"/>
    </row>
    <row r="56" spans="1:11" ht="15.75" x14ac:dyDescent="0.25">
      <c r="A56" s="5">
        <f t="shared" si="0"/>
        <v>54</v>
      </c>
      <c r="B56" s="6">
        <f>Setup!$B$8</f>
        <v>83438.792135576936</v>
      </c>
      <c r="C56" s="6">
        <f t="shared" si="1"/>
        <v>25188.801120190466</v>
      </c>
      <c r="D56" s="6">
        <f>IF(G55&lt;=0,0,G55*Setup!$B$6/12)</f>
        <v>58249.991015386469</v>
      </c>
      <c r="E56" s="7">
        <f t="shared" si="2"/>
        <v>0.30188357807555527</v>
      </c>
      <c r="F56" s="7">
        <f t="shared" si="3"/>
        <v>0.69811642192444479</v>
      </c>
      <c r="G56" s="6">
        <f t="shared" si="4"/>
        <v>7873115.0653728899</v>
      </c>
      <c r="H56" s="9">
        <f t="shared" si="17"/>
        <v>352239.20400930155</v>
      </c>
      <c r="I56" s="9">
        <f t="shared" si="18"/>
        <v>148393.54880416006</v>
      </c>
      <c r="J56" s="9"/>
      <c r="K56" s="9"/>
    </row>
    <row r="57" spans="1:11" ht="15.75" x14ac:dyDescent="0.25">
      <c r="A57" s="5">
        <f t="shared" si="0"/>
        <v>55</v>
      </c>
      <c r="B57" s="6">
        <f>Setup!$B$8</f>
        <v>83438.792135576936</v>
      </c>
      <c r="C57" s="6">
        <f t="shared" si="1"/>
        <v>25374.568528451877</v>
      </c>
      <c r="D57" s="6">
        <f>IF(G56&lt;=0,0,G56*Setup!$B$6/12)</f>
        <v>58064.223607125059</v>
      </c>
      <c r="E57" s="7">
        <f t="shared" si="2"/>
        <v>0.30410996946386254</v>
      </c>
      <c r="F57" s="7">
        <f t="shared" si="3"/>
        <v>0.69589003053613741</v>
      </c>
      <c r="G57" s="6">
        <f t="shared" si="4"/>
        <v>7847740.4968444379</v>
      </c>
      <c r="H57" s="9">
        <f t="shared" si="17"/>
        <v>410303.4276164266</v>
      </c>
      <c r="I57" s="9">
        <f t="shared" si="18"/>
        <v>173768.11733261193</v>
      </c>
      <c r="J57" s="9"/>
      <c r="K57" s="9"/>
    </row>
    <row r="58" spans="1:11" ht="15.75" x14ac:dyDescent="0.25">
      <c r="A58" s="5">
        <f t="shared" si="0"/>
        <v>56</v>
      </c>
      <c r="B58" s="6">
        <f>Setup!$B$8</f>
        <v>83438.792135576936</v>
      </c>
      <c r="C58" s="6">
        <f t="shared" si="1"/>
        <v>25561.705971349213</v>
      </c>
      <c r="D58" s="6">
        <f>IF(G57&lt;=0,0,G57*Setup!$B$6/12)</f>
        <v>57877.086164227723</v>
      </c>
      <c r="E58" s="7">
        <f t="shared" si="2"/>
        <v>0.3063527804886586</v>
      </c>
      <c r="F58" s="7">
        <f t="shared" si="3"/>
        <v>0.69364721951134145</v>
      </c>
      <c r="G58" s="6">
        <f t="shared" si="4"/>
        <v>7822178.7908730889</v>
      </c>
      <c r="H58" s="9">
        <f t="shared" si="17"/>
        <v>468180.51378065435</v>
      </c>
      <c r="I58" s="9">
        <f t="shared" si="18"/>
        <v>199329.82330396114</v>
      </c>
      <c r="J58" s="9"/>
      <c r="K58" s="9"/>
    </row>
    <row r="59" spans="1:11" ht="15.75" x14ac:dyDescent="0.25">
      <c r="A59" s="5">
        <f t="shared" si="0"/>
        <v>57</v>
      </c>
      <c r="B59" s="6">
        <f>Setup!$B$8</f>
        <v>83438.792135576936</v>
      </c>
      <c r="C59" s="6">
        <f t="shared" si="1"/>
        <v>25750.223552887903</v>
      </c>
      <c r="D59" s="6">
        <f>IF(G58&lt;=0,0,G58*Setup!$B$6/12)</f>
        <v>57688.568582689033</v>
      </c>
      <c r="E59" s="7">
        <f t="shared" si="2"/>
        <v>0.3086121322447623</v>
      </c>
      <c r="F59" s="7">
        <f t="shared" si="3"/>
        <v>0.69138786775523764</v>
      </c>
      <c r="G59" s="6">
        <f t="shared" si="4"/>
        <v>7796428.5673202006</v>
      </c>
      <c r="H59" s="9">
        <f t="shared" si="17"/>
        <v>525869.08236334333</v>
      </c>
      <c r="I59" s="9">
        <f t="shared" si="18"/>
        <v>225080.04685684905</v>
      </c>
      <c r="J59" s="9"/>
      <c r="K59" s="9"/>
    </row>
    <row r="60" spans="1:11" ht="15.75" x14ac:dyDescent="0.25">
      <c r="A60" s="5">
        <f t="shared" si="0"/>
        <v>58</v>
      </c>
      <c r="B60" s="6">
        <f>Setup!$B$8</f>
        <v>83438.792135576936</v>
      </c>
      <c r="C60" s="6">
        <f t="shared" si="1"/>
        <v>25940.13145159046</v>
      </c>
      <c r="D60" s="6">
        <f>IF(G59&lt;=0,0,G59*Setup!$B$6/12)</f>
        <v>57498.660683986476</v>
      </c>
      <c r="E60" s="7">
        <f t="shared" si="2"/>
        <v>0.31088814672006754</v>
      </c>
      <c r="F60" s="7">
        <f t="shared" si="3"/>
        <v>0.68911185327993252</v>
      </c>
      <c r="G60" s="6">
        <f t="shared" si="4"/>
        <v>7770488.4358686097</v>
      </c>
      <c r="H60" s="9">
        <f t="shared" si="17"/>
        <v>583367.74304732983</v>
      </c>
      <c r="I60" s="9">
        <f t="shared" si="18"/>
        <v>251020.1783084395</v>
      </c>
      <c r="J60" s="9"/>
      <c r="K60" s="9"/>
    </row>
    <row r="61" spans="1:11" ht="15.75" x14ac:dyDescent="0.25">
      <c r="A61" s="5">
        <f t="shared" si="0"/>
        <v>59</v>
      </c>
      <c r="B61" s="6">
        <f>Setup!$B$8</f>
        <v>83438.792135576936</v>
      </c>
      <c r="C61" s="6">
        <f t="shared" si="1"/>
        <v>26131.439921045945</v>
      </c>
      <c r="D61" s="6">
        <f>IF(G60&lt;=0,0,G60*Setup!$B$6/12)</f>
        <v>57307.352214530991</v>
      </c>
      <c r="E61" s="7">
        <f t="shared" si="2"/>
        <v>0.3131809468021281</v>
      </c>
      <c r="F61" s="7">
        <f t="shared" si="3"/>
        <v>0.68681905319787184</v>
      </c>
      <c r="G61" s="6">
        <f t="shared" si="4"/>
        <v>7744356.995947564</v>
      </c>
      <c r="H61" s="9">
        <f t="shared" si="17"/>
        <v>640675.09526186087</v>
      </c>
      <c r="I61" s="9">
        <f t="shared" si="18"/>
        <v>277151.61822948547</v>
      </c>
      <c r="J61" s="9"/>
      <c r="K61" s="9"/>
    </row>
    <row r="62" spans="1:11" ht="15.75" x14ac:dyDescent="0.25">
      <c r="A62" s="5">
        <f t="shared" si="0"/>
        <v>60</v>
      </c>
      <c r="B62" s="6">
        <f>Setup!$B$8</f>
        <v>83438.792135576936</v>
      </c>
      <c r="C62" s="6">
        <f t="shared" si="1"/>
        <v>26324.159290463656</v>
      </c>
      <c r="D62" s="6">
        <f>IF(G61&lt;=0,0,G61*Setup!$B$6/12)</f>
        <v>57114.632845113279</v>
      </c>
      <c r="E62" s="7">
        <f t="shared" si="2"/>
        <v>0.31549065628479378</v>
      </c>
      <c r="F62" s="7">
        <f t="shared" si="3"/>
        <v>0.68450934371520622</v>
      </c>
      <c r="G62" s="6">
        <f t="shared" si="4"/>
        <v>7718032.8366571004</v>
      </c>
      <c r="H62" s="9">
        <f t="shared" ref="H62" si="19">H61+D62</f>
        <v>697789.72810697416</v>
      </c>
      <c r="I62" s="9">
        <f t="shared" si="18"/>
        <v>303475.77751994913</v>
      </c>
      <c r="J62" s="9">
        <f>MIN(H62,200000)*Setup!$B$16</f>
        <v>40000</v>
      </c>
      <c r="K62" s="9">
        <f>MIN(I62,150000)*Setup!$B$16</f>
        <v>30000</v>
      </c>
    </row>
    <row r="63" spans="1:11" ht="15.75" x14ac:dyDescent="0.25">
      <c r="A63" s="5">
        <f t="shared" si="0"/>
        <v>61</v>
      </c>
      <c r="B63" s="6">
        <f>Setup!$B$8</f>
        <v>83438.792135576936</v>
      </c>
      <c r="C63" s="6">
        <f t="shared" si="1"/>
        <v>26518.299965230821</v>
      </c>
      <c r="D63" s="6">
        <f>IF(G62&lt;=0,0,G62*Setup!$B$6/12)</f>
        <v>56920.492170346115</v>
      </c>
      <c r="E63" s="7">
        <f t="shared" si="2"/>
        <v>0.31781739987489405</v>
      </c>
      <c r="F63" s="7">
        <f t="shared" si="3"/>
        <v>0.6821826001251059</v>
      </c>
      <c r="G63" s="6">
        <f t="shared" si="4"/>
        <v>7691514.5366918696</v>
      </c>
      <c r="H63" s="9">
        <f>IF($G62&lt;=0,0,D63)</f>
        <v>56920.492170346115</v>
      </c>
      <c r="I63" s="9">
        <f>IF(G62&lt;=0,0,C63)</f>
        <v>26518.299965230821</v>
      </c>
      <c r="J63" s="9"/>
      <c r="K63" s="9"/>
    </row>
    <row r="64" spans="1:11" ht="15.75" x14ac:dyDescent="0.25">
      <c r="A64" s="5">
        <f t="shared" si="0"/>
        <v>62</v>
      </c>
      <c r="B64" s="6">
        <f>Setup!$B$8</f>
        <v>83438.792135576936</v>
      </c>
      <c r="C64" s="6">
        <f t="shared" si="1"/>
        <v>26713.872427474402</v>
      </c>
      <c r="D64" s="6">
        <f>IF(G63&lt;=0,0,G63*Setup!$B$6/12)</f>
        <v>56724.919708102534</v>
      </c>
      <c r="E64" s="7">
        <f t="shared" si="2"/>
        <v>0.32016130319897146</v>
      </c>
      <c r="F64" s="7">
        <f t="shared" si="3"/>
        <v>0.6798386968010286</v>
      </c>
      <c r="G64" s="6">
        <f t="shared" si="4"/>
        <v>7664800.6642643949</v>
      </c>
      <c r="H64" s="9">
        <f>IF($G63&lt;=0,0,H63+D64)</f>
        <v>113645.41187844865</v>
      </c>
      <c r="I64" s="9">
        <f>IF(G62&lt;=0,0,I63+C64)</f>
        <v>53232.172392705223</v>
      </c>
      <c r="J64" s="9"/>
      <c r="K64" s="9"/>
    </row>
    <row r="65" spans="1:11" ht="15.75" x14ac:dyDescent="0.25">
      <c r="A65" s="5">
        <f t="shared" si="0"/>
        <v>63</v>
      </c>
      <c r="B65" s="6">
        <f>Setup!$B$8</f>
        <v>83438.792135576936</v>
      </c>
      <c r="C65" s="6">
        <f t="shared" si="1"/>
        <v>26910.88723662703</v>
      </c>
      <c r="D65" s="6">
        <f>IF(G64&lt;=0,0,G64*Setup!$B$6/12)</f>
        <v>56527.904898949906</v>
      </c>
      <c r="E65" s="7">
        <f t="shared" si="2"/>
        <v>0.3225224928100639</v>
      </c>
      <c r="F65" s="7">
        <f t="shared" si="3"/>
        <v>0.67747750718993605</v>
      </c>
      <c r="G65" s="6">
        <f t="shared" si="4"/>
        <v>7637889.7770277681</v>
      </c>
      <c r="H65" s="9">
        <f t="shared" ref="H65:H73" si="20">IF(G64&lt;=0,0,H64+D65)</f>
        <v>170173.31677739855</v>
      </c>
      <c r="I65" s="9">
        <f t="shared" ref="I65:I74" si="21">IF(G63&lt;=0,0,I64+C65)</f>
        <v>80143.059629332245</v>
      </c>
      <c r="J65" s="9"/>
      <c r="K65" s="9"/>
    </row>
    <row r="66" spans="1:11" ht="15.75" x14ac:dyDescent="0.25">
      <c r="A66" s="5">
        <f t="shared" si="0"/>
        <v>64</v>
      </c>
      <c r="B66" s="6">
        <f>Setup!$B$8</f>
        <v>83438.792135576936</v>
      </c>
      <c r="C66" s="6">
        <f t="shared" si="1"/>
        <v>27109.355029997147</v>
      </c>
      <c r="D66" s="6">
        <f>IF(G65&lt;=0,0,G65*Setup!$B$6/12)</f>
        <v>56329.437105579789</v>
      </c>
      <c r="E66" s="7">
        <f t="shared" si="2"/>
        <v>0.32490109619453805</v>
      </c>
      <c r="F66" s="7">
        <f t="shared" si="3"/>
        <v>0.675098903805462</v>
      </c>
      <c r="G66" s="6">
        <f t="shared" si="4"/>
        <v>7610780.4219977707</v>
      </c>
      <c r="H66" s="9">
        <f t="shared" si="20"/>
        <v>226502.75388297834</v>
      </c>
      <c r="I66" s="9">
        <f t="shared" si="21"/>
        <v>107252.4146593294</v>
      </c>
      <c r="J66" s="9"/>
      <c r="K66" s="9"/>
    </row>
    <row r="67" spans="1:11" ht="15.75" x14ac:dyDescent="0.25">
      <c r="A67" s="5">
        <f t="shared" si="0"/>
        <v>65</v>
      </c>
      <c r="B67" s="6">
        <f>Setup!$B$8</f>
        <v>83438.792135576936</v>
      </c>
      <c r="C67" s="6">
        <f t="shared" si="1"/>
        <v>27309.286523343377</v>
      </c>
      <c r="D67" s="6">
        <f>IF(G66&lt;=0,0,G66*Setup!$B$6/12)</f>
        <v>56129.505612233559</v>
      </c>
      <c r="E67" s="7">
        <f t="shared" si="2"/>
        <v>0.32729724177897279</v>
      </c>
      <c r="F67" s="7">
        <f t="shared" si="3"/>
        <v>0.67270275822102721</v>
      </c>
      <c r="G67" s="6">
        <f t="shared" si="4"/>
        <v>7583471.1354744276</v>
      </c>
      <c r="H67" s="9">
        <f t="shared" si="20"/>
        <v>282632.25949521188</v>
      </c>
      <c r="I67" s="9">
        <f t="shared" si="21"/>
        <v>134561.70118267278</v>
      </c>
      <c r="J67" s="9"/>
      <c r="K67" s="9"/>
    </row>
    <row r="68" spans="1:11" ht="15.75" x14ac:dyDescent="0.25">
      <c r="A68" s="5">
        <f t="shared" ref="A68:A131" si="22">A67+1</f>
        <v>66</v>
      </c>
      <c r="B68" s="6">
        <f>Setup!$B$8</f>
        <v>83438.792135576936</v>
      </c>
      <c r="C68" s="6">
        <f t="shared" ref="C68:C131" si="23">IF(D68&lt;=0,0,B68-D68)</f>
        <v>27510.692511453039</v>
      </c>
      <c r="D68" s="6">
        <f>IF(G67&lt;=0,0,G67*Setup!$B$6/12)</f>
        <v>55928.099624123897</v>
      </c>
      <c r="E68" s="7">
        <f t="shared" ref="E68:E131" si="24">C68/B68</f>
        <v>0.32971105893709274</v>
      </c>
      <c r="F68" s="7">
        <f t="shared" ref="F68:F131" si="25">D68/B68</f>
        <v>0.67028894106290726</v>
      </c>
      <c r="G68" s="6">
        <f t="shared" ref="G68:G131" si="26">G67-C68</f>
        <v>7555960.4429629743</v>
      </c>
      <c r="H68" s="9">
        <f t="shared" si="20"/>
        <v>338560.35911933577</v>
      </c>
      <c r="I68" s="9">
        <f t="shared" si="21"/>
        <v>162072.39369412581</v>
      </c>
      <c r="J68" s="9"/>
      <c r="K68" s="9"/>
    </row>
    <row r="69" spans="1:11" ht="15.75" x14ac:dyDescent="0.25">
      <c r="A69" s="5">
        <f t="shared" si="22"/>
        <v>67</v>
      </c>
      <c r="B69" s="6">
        <f>Setup!$B$8</f>
        <v>83438.792135576936</v>
      </c>
      <c r="C69" s="6">
        <f t="shared" si="23"/>
        <v>27713.583868725007</v>
      </c>
      <c r="D69" s="6">
        <f>IF(G68&lt;=0,0,G68*Setup!$B$6/12)</f>
        <v>55725.208266851929</v>
      </c>
      <c r="E69" s="7">
        <f t="shared" si="24"/>
        <v>0.33214267799675384</v>
      </c>
      <c r="F69" s="7">
        <f t="shared" si="25"/>
        <v>0.66785732200324621</v>
      </c>
      <c r="G69" s="6">
        <f t="shared" si="26"/>
        <v>7528246.8590942491</v>
      </c>
      <c r="H69" s="9">
        <f t="shared" si="20"/>
        <v>394285.56738618773</v>
      </c>
      <c r="I69" s="9">
        <f t="shared" si="21"/>
        <v>189785.97756285081</v>
      </c>
      <c r="J69" s="9"/>
      <c r="K69" s="9"/>
    </row>
    <row r="70" spans="1:11" ht="15.75" x14ac:dyDescent="0.25">
      <c r="A70" s="5">
        <f t="shared" si="22"/>
        <v>68</v>
      </c>
      <c r="B70" s="6">
        <f>Setup!$B$8</f>
        <v>83438.792135576936</v>
      </c>
      <c r="C70" s="6">
        <f t="shared" si="23"/>
        <v>27917.971549756847</v>
      </c>
      <c r="D70" s="6">
        <f>IF(G69&lt;=0,0,G69*Setup!$B$6/12)</f>
        <v>55520.820585820089</v>
      </c>
      <c r="E70" s="7">
        <f t="shared" si="24"/>
        <v>0.33459223024697982</v>
      </c>
      <c r="F70" s="7">
        <f t="shared" si="25"/>
        <v>0.66540776975302018</v>
      </c>
      <c r="G70" s="6">
        <f t="shared" si="26"/>
        <v>7500328.8875444923</v>
      </c>
      <c r="H70" s="9">
        <f t="shared" si="20"/>
        <v>449806.3879720078</v>
      </c>
      <c r="I70" s="9">
        <f t="shared" si="21"/>
        <v>217703.94911260766</v>
      </c>
      <c r="J70" s="9"/>
      <c r="K70" s="9"/>
    </row>
    <row r="71" spans="1:11" ht="15.75" x14ac:dyDescent="0.25">
      <c r="A71" s="5">
        <f t="shared" si="22"/>
        <v>69</v>
      </c>
      <c r="B71" s="6">
        <f>Setup!$B$8</f>
        <v>83438.792135576936</v>
      </c>
      <c r="C71" s="6">
        <f t="shared" si="23"/>
        <v>28123.866589936304</v>
      </c>
      <c r="D71" s="6">
        <f>IF(G70&lt;=0,0,G70*Setup!$B$6/12)</f>
        <v>55314.925545640632</v>
      </c>
      <c r="E71" s="7">
        <f t="shared" si="24"/>
        <v>0.33705984794505128</v>
      </c>
      <c r="F71" s="7">
        <f t="shared" si="25"/>
        <v>0.66294015205494872</v>
      </c>
      <c r="G71" s="6">
        <f t="shared" si="26"/>
        <v>7472205.0209545558</v>
      </c>
      <c r="H71" s="9">
        <f t="shared" si="20"/>
        <v>505121.31351764844</v>
      </c>
      <c r="I71" s="9">
        <f t="shared" si="21"/>
        <v>245827.81570254397</v>
      </c>
      <c r="J71" s="9"/>
      <c r="K71" s="9"/>
    </row>
    <row r="72" spans="1:11" ht="15.75" x14ac:dyDescent="0.25">
      <c r="A72" s="5">
        <f t="shared" si="22"/>
        <v>70</v>
      </c>
      <c r="B72" s="6">
        <f>Setup!$B$8</f>
        <v>83438.792135576936</v>
      </c>
      <c r="C72" s="6">
        <f t="shared" si="23"/>
        <v>28331.280106037091</v>
      </c>
      <c r="D72" s="6">
        <f>IF(G71&lt;=0,0,G71*Setup!$B$6/12)</f>
        <v>55107.512029539845</v>
      </c>
      <c r="E72" s="7">
        <f t="shared" si="24"/>
        <v>0.33954566432364613</v>
      </c>
      <c r="F72" s="7">
        <f t="shared" si="25"/>
        <v>0.66045433567635392</v>
      </c>
      <c r="G72" s="6">
        <f t="shared" si="26"/>
        <v>7443873.7408485189</v>
      </c>
      <c r="H72" s="9">
        <f t="shared" si="20"/>
        <v>560228.82554718829</v>
      </c>
      <c r="I72" s="9">
        <f t="shared" si="21"/>
        <v>274159.09580858104</v>
      </c>
      <c r="J72" s="9"/>
      <c r="K72" s="9"/>
    </row>
    <row r="73" spans="1:11" ht="15.75" x14ac:dyDescent="0.25">
      <c r="A73" s="5">
        <f t="shared" si="22"/>
        <v>71</v>
      </c>
      <c r="B73" s="6">
        <f>Setup!$B$8</f>
        <v>83438.792135576936</v>
      </c>
      <c r="C73" s="6">
        <f t="shared" si="23"/>
        <v>28540.223296819117</v>
      </c>
      <c r="D73" s="6">
        <f>IF(G72&lt;=0,0,G72*Setup!$B$6/12)</f>
        <v>54898.568838757819</v>
      </c>
      <c r="E73" s="7">
        <f t="shared" si="24"/>
        <v>0.34204981359803305</v>
      </c>
      <c r="F73" s="7">
        <f t="shared" si="25"/>
        <v>0.65795018640196701</v>
      </c>
      <c r="G73" s="6">
        <f t="shared" si="26"/>
        <v>7415333.5175516997</v>
      </c>
      <c r="H73" s="9">
        <f t="shared" si="20"/>
        <v>615127.3943859461</v>
      </c>
      <c r="I73" s="9">
        <f t="shared" si="21"/>
        <v>302699.31910540018</v>
      </c>
      <c r="J73" s="9"/>
      <c r="K73" s="9"/>
    </row>
    <row r="74" spans="1:11" ht="15.75" x14ac:dyDescent="0.25">
      <c r="A74" s="5">
        <f t="shared" si="22"/>
        <v>72</v>
      </c>
      <c r="B74" s="6">
        <f>Setup!$B$8</f>
        <v>83438.792135576936</v>
      </c>
      <c r="C74" s="6">
        <f t="shared" si="23"/>
        <v>28750.707443633153</v>
      </c>
      <c r="D74" s="6">
        <f>IF(G73&lt;=0,0,G73*Setup!$B$6/12)</f>
        <v>54688.084691943783</v>
      </c>
      <c r="E74" s="7">
        <f t="shared" si="24"/>
        <v>0.34457243097331847</v>
      </c>
      <c r="F74" s="7">
        <f t="shared" si="25"/>
        <v>0.65542756902668153</v>
      </c>
      <c r="G74" s="6">
        <f t="shared" si="26"/>
        <v>7386582.8101080665</v>
      </c>
      <c r="H74" s="9">
        <f t="shared" ref="H74" si="27">H73+D74</f>
        <v>669815.47907788993</v>
      </c>
      <c r="I74" s="9">
        <f t="shared" si="21"/>
        <v>331450.02654903335</v>
      </c>
      <c r="J74" s="9">
        <f>MIN(H74,200000)*Setup!$B$16</f>
        <v>40000</v>
      </c>
      <c r="K74" s="9">
        <f>MIN(I74,150000)*Setup!$B$16</f>
        <v>30000</v>
      </c>
    </row>
    <row r="75" spans="1:11" ht="15.75" x14ac:dyDescent="0.25">
      <c r="A75" s="5">
        <f t="shared" si="22"/>
        <v>73</v>
      </c>
      <c r="B75" s="6">
        <f>Setup!$B$8</f>
        <v>83438.792135576936</v>
      </c>
      <c r="C75" s="6">
        <f t="shared" si="23"/>
        <v>28962.743911029953</v>
      </c>
      <c r="D75" s="6">
        <f>IF(G74&lt;=0,0,G74*Setup!$B$6/12)</f>
        <v>54476.048224546983</v>
      </c>
      <c r="E75" s="7">
        <f t="shared" si="24"/>
        <v>0.34711365265174676</v>
      </c>
      <c r="F75" s="7">
        <f t="shared" si="25"/>
        <v>0.65288634734825324</v>
      </c>
      <c r="G75" s="6">
        <f t="shared" si="26"/>
        <v>7357620.0661970368</v>
      </c>
      <c r="H75" s="9">
        <f>IF($G74&lt;=0,0,D75)</f>
        <v>54476.048224546983</v>
      </c>
      <c r="I75" s="9">
        <f>IF(G74&lt;=0,0,C75)</f>
        <v>28962.743911029953</v>
      </c>
      <c r="J75" s="9"/>
      <c r="K75" s="9"/>
    </row>
    <row r="76" spans="1:11" ht="15.75" x14ac:dyDescent="0.25">
      <c r="A76" s="5">
        <f t="shared" si="22"/>
        <v>74</v>
      </c>
      <c r="B76" s="6">
        <f>Setup!$B$8</f>
        <v>83438.792135576936</v>
      </c>
      <c r="C76" s="6">
        <f t="shared" si="23"/>
        <v>29176.344147373791</v>
      </c>
      <c r="D76" s="6">
        <f>IF(G75&lt;=0,0,G75*Setup!$B$6/12)</f>
        <v>54262.447988203145</v>
      </c>
      <c r="E76" s="7">
        <f t="shared" si="24"/>
        <v>0.3496736158400533</v>
      </c>
      <c r="F76" s="7">
        <f t="shared" si="25"/>
        <v>0.6503263841599467</v>
      </c>
      <c r="G76" s="6">
        <f t="shared" si="26"/>
        <v>7328443.7220496628</v>
      </c>
      <c r="H76" s="9">
        <f>IF($G75&lt;=0,0,H75+D76)</f>
        <v>108738.49621275012</v>
      </c>
      <c r="I76" s="9">
        <f>IF(G74&lt;=0,0,I75+C76)</f>
        <v>58139.088058403744</v>
      </c>
      <c r="J76" s="9"/>
      <c r="K76" s="9"/>
    </row>
    <row r="77" spans="1:11" ht="15.75" x14ac:dyDescent="0.25">
      <c r="A77" s="5">
        <f t="shared" si="22"/>
        <v>75</v>
      </c>
      <c r="B77" s="6">
        <f>Setup!$B$8</f>
        <v>83438.792135576936</v>
      </c>
      <c r="C77" s="6">
        <f t="shared" si="23"/>
        <v>29391.519685460677</v>
      </c>
      <c r="D77" s="6">
        <f>IF(G76&lt;=0,0,G76*Setup!$B$6/12)</f>
        <v>54047.272450116259</v>
      </c>
      <c r="E77" s="7">
        <f t="shared" si="24"/>
        <v>0.35225245875687378</v>
      </c>
      <c r="F77" s="7">
        <f t="shared" si="25"/>
        <v>0.64774754124312628</v>
      </c>
      <c r="G77" s="6">
        <f t="shared" si="26"/>
        <v>7299052.2023642026</v>
      </c>
      <c r="H77" s="9">
        <f t="shared" ref="H77:H85" si="28">IF(G76&lt;=0,0,H76+D77)</f>
        <v>162785.76866286638</v>
      </c>
      <c r="I77" s="9">
        <f t="shared" ref="I77:I86" si="29">IF(G75&lt;=0,0,I76+C77)</f>
        <v>87530.607743864413</v>
      </c>
      <c r="J77" s="9"/>
      <c r="K77" s="9"/>
    </row>
    <row r="78" spans="1:11" ht="15.75" x14ac:dyDescent="0.25">
      <c r="A78" s="5">
        <f t="shared" si="22"/>
        <v>76</v>
      </c>
      <c r="B78" s="6">
        <f>Setup!$B$8</f>
        <v>83438.792135576936</v>
      </c>
      <c r="C78" s="6">
        <f t="shared" si="23"/>
        <v>29608.282143140947</v>
      </c>
      <c r="D78" s="6">
        <f>IF(G77&lt;=0,0,G77*Setup!$B$6/12)</f>
        <v>53830.509992435989</v>
      </c>
      <c r="E78" s="7">
        <f t="shared" si="24"/>
        <v>0.35485032064020566</v>
      </c>
      <c r="F78" s="7">
        <f t="shared" si="25"/>
        <v>0.64514967935979428</v>
      </c>
      <c r="G78" s="6">
        <f t="shared" si="26"/>
        <v>7269443.9202210614</v>
      </c>
      <c r="H78" s="9">
        <f t="shared" si="28"/>
        <v>216616.27865530236</v>
      </c>
      <c r="I78" s="9">
        <f t="shared" si="29"/>
        <v>117138.88988700535</v>
      </c>
      <c r="J78" s="9"/>
      <c r="K78" s="9"/>
    </row>
    <row r="79" spans="1:11" ht="15.75" x14ac:dyDescent="0.25">
      <c r="A79" s="5">
        <f t="shared" si="22"/>
        <v>77</v>
      </c>
      <c r="B79" s="6">
        <f>Setup!$B$8</f>
        <v>83438.792135576936</v>
      </c>
      <c r="C79" s="6">
        <f t="shared" si="23"/>
        <v>29826.643223946608</v>
      </c>
      <c r="D79" s="6">
        <f>IF(G78&lt;=0,0,G78*Setup!$B$6/12)</f>
        <v>53612.148911630327</v>
      </c>
      <c r="E79" s="7">
        <f t="shared" si="24"/>
        <v>0.35746734175492717</v>
      </c>
      <c r="F79" s="7">
        <f t="shared" si="25"/>
        <v>0.64253265824507289</v>
      </c>
      <c r="G79" s="6">
        <f t="shared" si="26"/>
        <v>7239617.2769971145</v>
      </c>
      <c r="H79" s="9">
        <f t="shared" si="28"/>
        <v>270228.42756693269</v>
      </c>
      <c r="I79" s="9">
        <f t="shared" si="29"/>
        <v>146965.53311095195</v>
      </c>
      <c r="J79" s="9"/>
      <c r="K79" s="9"/>
    </row>
    <row r="80" spans="1:11" ht="15.75" x14ac:dyDescent="0.25">
      <c r="A80" s="5">
        <f t="shared" si="22"/>
        <v>78</v>
      </c>
      <c r="B80" s="6">
        <f>Setup!$B$8</f>
        <v>83438.792135576936</v>
      </c>
      <c r="C80" s="6">
        <f t="shared" si="23"/>
        <v>30046.614717723212</v>
      </c>
      <c r="D80" s="6">
        <f>IF(G79&lt;=0,0,G79*Setup!$B$6/12)</f>
        <v>53392.177417853723</v>
      </c>
      <c r="E80" s="7">
        <f t="shared" si="24"/>
        <v>0.3601036634003697</v>
      </c>
      <c r="F80" s="7">
        <f t="shared" si="25"/>
        <v>0.6398963365996303</v>
      </c>
      <c r="G80" s="6">
        <f t="shared" si="26"/>
        <v>7209570.6622793917</v>
      </c>
      <c r="H80" s="9">
        <f t="shared" si="28"/>
        <v>323620.60498478642</v>
      </c>
      <c r="I80" s="9">
        <f t="shared" si="29"/>
        <v>177012.14782867517</v>
      </c>
      <c r="J80" s="9"/>
      <c r="K80" s="9"/>
    </row>
    <row r="81" spans="1:11" ht="15.75" x14ac:dyDescent="0.25">
      <c r="A81" s="5">
        <f t="shared" si="22"/>
        <v>79</v>
      </c>
      <c r="B81" s="6">
        <f>Setup!$B$8</f>
        <v>83438.792135576936</v>
      </c>
      <c r="C81" s="6">
        <f t="shared" si="23"/>
        <v>30268.208501266425</v>
      </c>
      <c r="D81" s="6">
        <f>IF(G80&lt;=0,0,G80*Setup!$B$6/12)</f>
        <v>53170.583634310511</v>
      </c>
      <c r="E81" s="7">
        <f t="shared" si="24"/>
        <v>0.36275942791794746</v>
      </c>
      <c r="F81" s="7">
        <f t="shared" si="25"/>
        <v>0.63724057208205254</v>
      </c>
      <c r="G81" s="6">
        <f t="shared" si="26"/>
        <v>7179302.4537781253</v>
      </c>
      <c r="H81" s="9">
        <f t="shared" si="28"/>
        <v>376791.18861909694</v>
      </c>
      <c r="I81" s="9">
        <f t="shared" si="29"/>
        <v>207280.3563299416</v>
      </c>
      <c r="J81" s="9"/>
      <c r="K81" s="9"/>
    </row>
    <row r="82" spans="1:11" ht="15.75" x14ac:dyDescent="0.25">
      <c r="A82" s="5">
        <f t="shared" si="22"/>
        <v>80</v>
      </c>
      <c r="B82" s="6">
        <f>Setup!$B$8</f>
        <v>83438.792135576936</v>
      </c>
      <c r="C82" s="6">
        <f t="shared" si="23"/>
        <v>30491.436538963266</v>
      </c>
      <c r="D82" s="6">
        <f>IF(G81&lt;=0,0,G81*Setup!$B$6/12)</f>
        <v>52947.35559661367</v>
      </c>
      <c r="E82" s="7">
        <f t="shared" si="24"/>
        <v>0.36543477869884233</v>
      </c>
      <c r="F82" s="7">
        <f t="shared" si="25"/>
        <v>0.63456522130115767</v>
      </c>
      <c r="G82" s="6">
        <f t="shared" si="26"/>
        <v>7148811.0172391618</v>
      </c>
      <c r="H82" s="9">
        <f t="shared" si="28"/>
        <v>429738.5442157106</v>
      </c>
      <c r="I82" s="9">
        <f t="shared" si="29"/>
        <v>237771.79286890486</v>
      </c>
      <c r="J82" s="9"/>
      <c r="K82" s="9"/>
    </row>
    <row r="83" spans="1:11" ht="15.75" x14ac:dyDescent="0.25">
      <c r="A83" s="5">
        <f t="shared" si="22"/>
        <v>81</v>
      </c>
      <c r="B83" s="6">
        <f>Setup!$B$8</f>
        <v>83438.792135576936</v>
      </c>
      <c r="C83" s="6">
        <f t="shared" si="23"/>
        <v>30716.31088343812</v>
      </c>
      <c r="D83" s="6">
        <f>IF(G82&lt;=0,0,G82*Setup!$B$6/12)</f>
        <v>52722.481252138816</v>
      </c>
      <c r="E83" s="7">
        <f t="shared" si="24"/>
        <v>0.36812986019174632</v>
      </c>
      <c r="F83" s="7">
        <f t="shared" si="25"/>
        <v>0.63187013980825368</v>
      </c>
      <c r="G83" s="6">
        <f t="shared" si="26"/>
        <v>7118094.7063557236</v>
      </c>
      <c r="H83" s="9">
        <f t="shared" si="28"/>
        <v>482461.02546784939</v>
      </c>
      <c r="I83" s="9">
        <f t="shared" si="29"/>
        <v>268488.10375234298</v>
      </c>
      <c r="J83" s="9"/>
      <c r="K83" s="9"/>
    </row>
    <row r="84" spans="1:11" ht="15.75" x14ac:dyDescent="0.25">
      <c r="A84" s="5">
        <f t="shared" si="22"/>
        <v>82</v>
      </c>
      <c r="B84" s="6">
        <f>Setup!$B$8</f>
        <v>83438.792135576936</v>
      </c>
      <c r="C84" s="6">
        <f t="shared" si="23"/>
        <v>30942.843676203476</v>
      </c>
      <c r="D84" s="6">
        <f>IF(G83&lt;=0,0,G83*Setup!$B$6/12)</f>
        <v>52495.94845937346</v>
      </c>
      <c r="E84" s="7">
        <f t="shared" si="24"/>
        <v>0.37084481791066043</v>
      </c>
      <c r="F84" s="7">
        <f t="shared" si="25"/>
        <v>0.62915518208933952</v>
      </c>
      <c r="G84" s="6">
        <f t="shared" si="26"/>
        <v>7087151.8626795197</v>
      </c>
      <c r="H84" s="9">
        <f t="shared" si="28"/>
        <v>534956.97392722289</v>
      </c>
      <c r="I84" s="9">
        <f t="shared" si="29"/>
        <v>299430.94742854644</v>
      </c>
      <c r="J84" s="9"/>
      <c r="K84" s="9"/>
    </row>
    <row r="85" spans="1:11" ht="15.75" x14ac:dyDescent="0.25">
      <c r="A85" s="5">
        <f t="shared" si="22"/>
        <v>83</v>
      </c>
      <c r="B85" s="6">
        <f>Setup!$B$8</f>
        <v>83438.792135576936</v>
      </c>
      <c r="C85" s="6">
        <f t="shared" si="23"/>
        <v>31171.047148315483</v>
      </c>
      <c r="D85" s="6">
        <f>IF(G84&lt;=0,0,G84*Setup!$B$6/12)</f>
        <v>52267.744987261452</v>
      </c>
      <c r="E85" s="7">
        <f t="shared" si="24"/>
        <v>0.37357979844275163</v>
      </c>
      <c r="F85" s="7">
        <f t="shared" si="25"/>
        <v>0.62642020155724831</v>
      </c>
      <c r="G85" s="6">
        <f t="shared" si="26"/>
        <v>7055980.8155312045</v>
      </c>
      <c r="H85" s="9">
        <f t="shared" si="28"/>
        <v>587224.71891448437</v>
      </c>
      <c r="I85" s="9">
        <f t="shared" si="29"/>
        <v>330601.99457686191</v>
      </c>
      <c r="J85" s="9"/>
      <c r="K85" s="9"/>
    </row>
    <row r="86" spans="1:11" ht="15.75" x14ac:dyDescent="0.25">
      <c r="A86" s="5">
        <f t="shared" si="22"/>
        <v>84</v>
      </c>
      <c r="B86" s="6">
        <f>Setup!$B$8</f>
        <v>83438.792135576936</v>
      </c>
      <c r="C86" s="6">
        <f t="shared" si="23"/>
        <v>31400.933621034303</v>
      </c>
      <c r="D86" s="6">
        <f>IF(G85&lt;=0,0,G85*Setup!$B$6/12)</f>
        <v>52037.858514542633</v>
      </c>
      <c r="E86" s="7">
        <f t="shared" si="24"/>
        <v>0.37633494945626683</v>
      </c>
      <c r="F86" s="7">
        <f t="shared" si="25"/>
        <v>0.62366505054373311</v>
      </c>
      <c r="G86" s="6">
        <f t="shared" si="26"/>
        <v>7024579.8819101704</v>
      </c>
      <c r="H86" s="9">
        <f t="shared" ref="H86" si="30">H85+D86</f>
        <v>639262.57742902706</v>
      </c>
      <c r="I86" s="9">
        <f t="shared" si="29"/>
        <v>362002.92819789622</v>
      </c>
      <c r="J86" s="9">
        <f>MIN(H86,200000)*Setup!$B$16</f>
        <v>40000</v>
      </c>
      <c r="K86" s="9">
        <f>MIN(I86,150000)*Setup!$B$16</f>
        <v>30000</v>
      </c>
    </row>
    <row r="87" spans="1:11" ht="15.75" x14ac:dyDescent="0.25">
      <c r="A87" s="5">
        <f t="shared" si="22"/>
        <v>85</v>
      </c>
      <c r="B87" s="6">
        <f>Setup!$B$8</f>
        <v>83438.792135576936</v>
      </c>
      <c r="C87" s="6">
        <f t="shared" si="23"/>
        <v>31632.515506489428</v>
      </c>
      <c r="D87" s="6">
        <f>IF(G86&lt;=0,0,G86*Setup!$B$6/12)</f>
        <v>51806.276629087508</v>
      </c>
      <c r="E87" s="7">
        <f t="shared" si="24"/>
        <v>0.37911041970850679</v>
      </c>
      <c r="F87" s="7">
        <f t="shared" si="25"/>
        <v>0.62088958029149321</v>
      </c>
      <c r="G87" s="6">
        <f t="shared" si="26"/>
        <v>6992947.3664036812</v>
      </c>
      <c r="H87" s="9">
        <f>IF($G86&lt;=0,0,D87)</f>
        <v>51806.276629087508</v>
      </c>
      <c r="I87" s="9">
        <f>IF(G86&lt;=0,0,C87)</f>
        <v>31632.515506489428</v>
      </c>
      <c r="J87" s="9"/>
      <c r="K87" s="9"/>
    </row>
    <row r="88" spans="1:11" ht="15.75" x14ac:dyDescent="0.25">
      <c r="A88" s="5">
        <f t="shared" si="22"/>
        <v>86</v>
      </c>
      <c r="B88" s="6">
        <f>Setup!$B$8</f>
        <v>83438.792135576936</v>
      </c>
      <c r="C88" s="6">
        <f t="shared" si="23"/>
        <v>31865.805308349787</v>
      </c>
      <c r="D88" s="6">
        <f>IF(G87&lt;=0,0,G87*Setup!$B$6/12)</f>
        <v>51572.986827227149</v>
      </c>
      <c r="E88" s="7">
        <f t="shared" si="24"/>
        <v>0.381906359053857</v>
      </c>
      <c r="F88" s="7">
        <f t="shared" si="25"/>
        <v>0.61809364094614294</v>
      </c>
      <c r="G88" s="6">
        <f t="shared" si="26"/>
        <v>6961081.5610953318</v>
      </c>
      <c r="H88" s="9">
        <f>IF($G87&lt;=0,0,H87+D88)</f>
        <v>103379.26345631466</v>
      </c>
      <c r="I88" s="9">
        <f>IF(G86&lt;=0,0,I87+C88)</f>
        <v>63498.320814839215</v>
      </c>
      <c r="J88" s="9"/>
      <c r="K88" s="9"/>
    </row>
    <row r="89" spans="1:11" ht="15.75" x14ac:dyDescent="0.25">
      <c r="A89" s="5">
        <f t="shared" si="22"/>
        <v>87</v>
      </c>
      <c r="B89" s="6">
        <f>Setup!$B$8</f>
        <v>83438.792135576936</v>
      </c>
      <c r="C89" s="6">
        <f t="shared" si="23"/>
        <v>32100.815622498871</v>
      </c>
      <c r="D89" s="6">
        <f>IF(G88&lt;=0,0,G88*Setup!$B$6/12)</f>
        <v>51337.976513078065</v>
      </c>
      <c r="E89" s="7">
        <f t="shared" si="24"/>
        <v>0.38472291845187928</v>
      </c>
      <c r="F89" s="7">
        <f t="shared" si="25"/>
        <v>0.61527708154812077</v>
      </c>
      <c r="G89" s="6">
        <f t="shared" si="26"/>
        <v>6928980.7454728326</v>
      </c>
      <c r="H89" s="9">
        <f t="shared" ref="H89:H97" si="31">IF(G88&lt;=0,0,H88+D89)</f>
        <v>154717.23996939271</v>
      </c>
      <c r="I89" s="9">
        <f t="shared" ref="I89:I98" si="32">IF(G87&lt;=0,0,I88+C89)</f>
        <v>95599.136437338078</v>
      </c>
      <c r="J89" s="9"/>
      <c r="K89" s="9"/>
    </row>
    <row r="90" spans="1:11" ht="15.75" x14ac:dyDescent="0.25">
      <c r="A90" s="5">
        <f t="shared" si="22"/>
        <v>88</v>
      </c>
      <c r="B90" s="6">
        <f>Setup!$B$8</f>
        <v>83438.792135576936</v>
      </c>
      <c r="C90" s="6">
        <f t="shared" si="23"/>
        <v>32337.559137714801</v>
      </c>
      <c r="D90" s="6">
        <f>IF(G89&lt;=0,0,G89*Setup!$B$6/12)</f>
        <v>51101.232997862135</v>
      </c>
      <c r="E90" s="7">
        <f t="shared" si="24"/>
        <v>0.3875602499754619</v>
      </c>
      <c r="F90" s="7">
        <f t="shared" si="25"/>
        <v>0.6124397500245381</v>
      </c>
      <c r="G90" s="6">
        <f t="shared" si="26"/>
        <v>6896643.1863351176</v>
      </c>
      <c r="H90" s="9">
        <f t="shared" si="31"/>
        <v>205818.47296725484</v>
      </c>
      <c r="I90" s="9">
        <f t="shared" si="32"/>
        <v>127936.69557505287</v>
      </c>
      <c r="J90" s="9"/>
      <c r="K90" s="9"/>
    </row>
    <row r="91" spans="1:11" ht="15.75" x14ac:dyDescent="0.25">
      <c r="A91" s="5">
        <f t="shared" si="22"/>
        <v>89</v>
      </c>
      <c r="B91" s="6">
        <f>Setup!$B$8</f>
        <v>83438.792135576936</v>
      </c>
      <c r="C91" s="6">
        <f t="shared" si="23"/>
        <v>32576.048636355445</v>
      </c>
      <c r="D91" s="6">
        <f>IF(G90&lt;=0,0,G90*Setup!$B$6/12)</f>
        <v>50862.743499221491</v>
      </c>
      <c r="E91" s="7">
        <f t="shared" si="24"/>
        <v>0.3904185068190309</v>
      </c>
      <c r="F91" s="7">
        <f t="shared" si="25"/>
        <v>0.6095814931809691</v>
      </c>
      <c r="G91" s="6">
        <f t="shared" si="26"/>
        <v>6864067.1376987621</v>
      </c>
      <c r="H91" s="9">
        <f t="shared" si="31"/>
        <v>256681.21646647633</v>
      </c>
      <c r="I91" s="9">
        <f t="shared" si="32"/>
        <v>160512.74421140831</v>
      </c>
      <c r="J91" s="9"/>
      <c r="K91" s="9"/>
    </row>
    <row r="92" spans="1:11" ht="15.75" x14ac:dyDescent="0.25">
      <c r="A92" s="5">
        <f t="shared" si="22"/>
        <v>90</v>
      </c>
      <c r="B92" s="6">
        <f>Setup!$B$8</f>
        <v>83438.792135576936</v>
      </c>
      <c r="C92" s="6">
        <f t="shared" si="23"/>
        <v>32816.296995048571</v>
      </c>
      <c r="D92" s="6">
        <f>IF(G91&lt;=0,0,G91*Setup!$B$6/12)</f>
        <v>50622.495140528365</v>
      </c>
      <c r="E92" s="7">
        <f t="shared" si="24"/>
        <v>0.39329784330682133</v>
      </c>
      <c r="F92" s="7">
        <f t="shared" si="25"/>
        <v>0.60670215669317873</v>
      </c>
      <c r="G92" s="6">
        <f t="shared" si="26"/>
        <v>6831250.8407037137</v>
      </c>
      <c r="H92" s="9">
        <f t="shared" si="31"/>
        <v>307303.71160700469</v>
      </c>
      <c r="I92" s="9">
        <f t="shared" si="32"/>
        <v>193329.0412064569</v>
      </c>
      <c r="J92" s="9"/>
      <c r="K92" s="9"/>
    </row>
    <row r="93" spans="1:11" ht="15.75" x14ac:dyDescent="0.25">
      <c r="A93" s="5">
        <f t="shared" si="22"/>
        <v>91</v>
      </c>
      <c r="B93" s="6">
        <f>Setup!$B$8</f>
        <v>83438.792135576936</v>
      </c>
      <c r="C93" s="6">
        <f t="shared" si="23"/>
        <v>33058.317185387052</v>
      </c>
      <c r="D93" s="6">
        <f>IF(G92&lt;=0,0,G92*Setup!$B$6/12)</f>
        <v>50380.474950189884</v>
      </c>
      <c r="E93" s="7">
        <f t="shared" si="24"/>
        <v>0.39619841490120905</v>
      </c>
      <c r="F93" s="7">
        <f t="shared" si="25"/>
        <v>0.60380158509879089</v>
      </c>
      <c r="G93" s="6">
        <f t="shared" si="26"/>
        <v>6798192.5235183267</v>
      </c>
      <c r="H93" s="9">
        <f t="shared" si="31"/>
        <v>357684.18655719457</v>
      </c>
      <c r="I93" s="9">
        <f t="shared" si="32"/>
        <v>226387.35839184394</v>
      </c>
      <c r="J93" s="9"/>
      <c r="K93" s="9"/>
    </row>
    <row r="94" spans="1:11" ht="15.75" x14ac:dyDescent="0.25">
      <c r="A94" s="5">
        <f t="shared" si="22"/>
        <v>92</v>
      </c>
      <c r="B94" s="6">
        <f>Setup!$B$8</f>
        <v>83438.792135576936</v>
      </c>
      <c r="C94" s="6">
        <f t="shared" si="23"/>
        <v>33302.122274629284</v>
      </c>
      <c r="D94" s="6">
        <f>IF(G93&lt;=0,0,G93*Setup!$B$6/12)</f>
        <v>50136.669860947652</v>
      </c>
      <c r="E94" s="7">
        <f t="shared" si="24"/>
        <v>0.39912037821110552</v>
      </c>
      <c r="F94" s="7">
        <f t="shared" si="25"/>
        <v>0.60087962178889442</v>
      </c>
      <c r="G94" s="6">
        <f t="shared" si="26"/>
        <v>6764890.4012436979</v>
      </c>
      <c r="H94" s="9">
        <f t="shared" si="31"/>
        <v>407820.85641814221</v>
      </c>
      <c r="I94" s="9">
        <f t="shared" si="32"/>
        <v>259689.48066647322</v>
      </c>
      <c r="J94" s="9"/>
      <c r="K94" s="9"/>
    </row>
    <row r="95" spans="1:11" ht="15.75" x14ac:dyDescent="0.25">
      <c r="A95" s="5">
        <f t="shared" si="22"/>
        <v>93</v>
      </c>
      <c r="B95" s="6">
        <f>Setup!$B$8</f>
        <v>83438.792135576936</v>
      </c>
      <c r="C95" s="6">
        <f t="shared" si="23"/>
        <v>33547.725426404664</v>
      </c>
      <c r="D95" s="6">
        <f>IF(G94&lt;=0,0,G94*Setup!$B$6/12)</f>
        <v>49891.066709172272</v>
      </c>
      <c r="E95" s="7">
        <f t="shared" si="24"/>
        <v>0.40206389100041229</v>
      </c>
      <c r="F95" s="7">
        <f t="shared" si="25"/>
        <v>0.59793610899958771</v>
      </c>
      <c r="G95" s="6">
        <f t="shared" si="26"/>
        <v>6731342.6758172931</v>
      </c>
      <c r="H95" s="9">
        <f t="shared" si="31"/>
        <v>457711.92312731448</v>
      </c>
      <c r="I95" s="9">
        <f t="shared" si="32"/>
        <v>293237.2060928779</v>
      </c>
      <c r="J95" s="9"/>
      <c r="K95" s="9"/>
    </row>
    <row r="96" spans="1:11" ht="15.75" x14ac:dyDescent="0.25">
      <c r="A96" s="5">
        <f t="shared" si="22"/>
        <v>94</v>
      </c>
      <c r="B96" s="6">
        <f>Setup!$B$8</f>
        <v>83438.792135576936</v>
      </c>
      <c r="C96" s="6">
        <f t="shared" si="23"/>
        <v>33795.139901424402</v>
      </c>
      <c r="D96" s="6">
        <f>IF(G95&lt;=0,0,G95*Setup!$B$6/12)</f>
        <v>49643.652234152534</v>
      </c>
      <c r="E96" s="7">
        <f t="shared" si="24"/>
        <v>0.40502911219654036</v>
      </c>
      <c r="F96" s="7">
        <f t="shared" si="25"/>
        <v>0.59497088780345964</v>
      </c>
      <c r="G96" s="6">
        <f t="shared" si="26"/>
        <v>6697547.5359158684</v>
      </c>
      <c r="H96" s="9">
        <f t="shared" si="31"/>
        <v>507355.57536146702</v>
      </c>
      <c r="I96" s="9">
        <f t="shared" si="32"/>
        <v>327032.3459943023</v>
      </c>
      <c r="J96" s="9"/>
      <c r="K96" s="9"/>
    </row>
    <row r="97" spans="1:11" ht="15.75" x14ac:dyDescent="0.25">
      <c r="A97" s="5">
        <f t="shared" si="22"/>
        <v>95</v>
      </c>
      <c r="B97" s="6">
        <f>Setup!$B$8</f>
        <v>83438.792135576936</v>
      </c>
      <c r="C97" s="6">
        <f t="shared" si="23"/>
        <v>34044.37905819741</v>
      </c>
      <c r="D97" s="6">
        <f>IF(G96&lt;=0,0,G96*Setup!$B$6/12)</f>
        <v>49394.413077379526</v>
      </c>
      <c r="E97" s="7">
        <f t="shared" si="24"/>
        <v>0.40801620189898991</v>
      </c>
      <c r="F97" s="7">
        <f t="shared" si="25"/>
        <v>0.59198379810101009</v>
      </c>
      <c r="G97" s="6">
        <f t="shared" si="26"/>
        <v>6663503.1568576712</v>
      </c>
      <c r="H97" s="9">
        <f t="shared" si="31"/>
        <v>556749.98843884654</v>
      </c>
      <c r="I97" s="9">
        <f t="shared" si="32"/>
        <v>361076.72505249974</v>
      </c>
      <c r="J97" s="9"/>
      <c r="K97" s="9"/>
    </row>
    <row r="98" spans="1:11" ht="15.75" x14ac:dyDescent="0.25">
      <c r="A98" s="5">
        <f t="shared" si="22"/>
        <v>96</v>
      </c>
      <c r="B98" s="6">
        <f>Setup!$B$8</f>
        <v>83438.792135576936</v>
      </c>
      <c r="C98" s="6">
        <f t="shared" si="23"/>
        <v>34295.456353751615</v>
      </c>
      <c r="D98" s="6">
        <f>IF(G97&lt;=0,0,G97*Setup!$B$6/12)</f>
        <v>49143.335781825321</v>
      </c>
      <c r="E98" s="7">
        <f t="shared" si="24"/>
        <v>0.41102532138799497</v>
      </c>
      <c r="F98" s="7">
        <f t="shared" si="25"/>
        <v>0.58897467861200503</v>
      </c>
      <c r="G98" s="6">
        <f t="shared" si="26"/>
        <v>6629207.7005039193</v>
      </c>
      <c r="H98" s="9">
        <f t="shared" ref="H98" si="33">H97+D98</f>
        <v>605893.3242206719</v>
      </c>
      <c r="I98" s="9">
        <f t="shared" si="32"/>
        <v>395372.18140625133</v>
      </c>
      <c r="J98" s="9">
        <f>MIN(H98,200000)*Setup!$B$16</f>
        <v>40000</v>
      </c>
      <c r="K98" s="9">
        <f>MIN(I98,150000)*Setup!$B$16</f>
        <v>30000</v>
      </c>
    </row>
    <row r="99" spans="1:11" ht="15.75" x14ac:dyDescent="0.25">
      <c r="A99" s="5">
        <f t="shared" si="22"/>
        <v>97</v>
      </c>
      <c r="B99" s="6">
        <f>Setup!$B$8</f>
        <v>83438.792135576936</v>
      </c>
      <c r="C99" s="6">
        <f t="shared" si="23"/>
        <v>34548.385344360533</v>
      </c>
      <c r="D99" s="6">
        <f>IF(G98&lt;=0,0,G98*Setup!$B$6/12)</f>
        <v>48890.406791216403</v>
      </c>
      <c r="E99" s="7">
        <f t="shared" si="24"/>
        <v>0.41405663313323138</v>
      </c>
      <c r="F99" s="7">
        <f t="shared" si="25"/>
        <v>0.58594336686676862</v>
      </c>
      <c r="G99" s="6">
        <f t="shared" si="26"/>
        <v>6594659.3151595583</v>
      </c>
      <c r="H99" s="9">
        <f>IF($G98&lt;=0,0,D99)</f>
        <v>48890.406791216403</v>
      </c>
      <c r="I99" s="9">
        <f>IF(G98&lt;=0,0,C99)</f>
        <v>34548.385344360533</v>
      </c>
      <c r="J99" s="9"/>
      <c r="K99" s="9"/>
    </row>
    <row r="100" spans="1:11" ht="15.75" x14ac:dyDescent="0.25">
      <c r="A100" s="5">
        <f t="shared" si="22"/>
        <v>98</v>
      </c>
      <c r="B100" s="6">
        <f>Setup!$B$8</f>
        <v>83438.792135576936</v>
      </c>
      <c r="C100" s="6">
        <f t="shared" si="23"/>
        <v>34803.179686275202</v>
      </c>
      <c r="D100" s="6">
        <f>IF(G99&lt;=0,0,G99*Setup!$B$6/12)</f>
        <v>48635.612449301734</v>
      </c>
      <c r="E100" s="7">
        <f t="shared" si="24"/>
        <v>0.4171103008025891</v>
      </c>
      <c r="F100" s="7">
        <f t="shared" si="25"/>
        <v>0.58288969919741085</v>
      </c>
      <c r="G100" s="6">
        <f t="shared" si="26"/>
        <v>6559856.135473283</v>
      </c>
      <c r="H100" s="9">
        <f>IF($G99&lt;=0,0,H99+D100)</f>
        <v>97526.01924051813</v>
      </c>
      <c r="I100" s="9">
        <f>IF(G98&lt;=0,0,I99+C100)</f>
        <v>69351.565030635742</v>
      </c>
      <c r="J100" s="9"/>
      <c r="K100" s="9"/>
    </row>
    <row r="101" spans="1:11" ht="15.75" x14ac:dyDescent="0.25">
      <c r="A101" s="5">
        <f t="shared" si="22"/>
        <v>99</v>
      </c>
      <c r="B101" s="6">
        <f>Setup!$B$8</f>
        <v>83438.792135576936</v>
      </c>
      <c r="C101" s="6">
        <f t="shared" si="23"/>
        <v>35059.853136461476</v>
      </c>
      <c r="D101" s="6">
        <f>IF(G100&lt;=0,0,G100*Setup!$B$6/12)</f>
        <v>48378.93899911546</v>
      </c>
      <c r="E101" s="7">
        <f t="shared" si="24"/>
        <v>0.4201864892710081</v>
      </c>
      <c r="F101" s="7">
        <f t="shared" si="25"/>
        <v>0.5798135107289919</v>
      </c>
      <c r="G101" s="6">
        <f t="shared" si="26"/>
        <v>6524796.2823368218</v>
      </c>
      <c r="H101" s="9">
        <f t="shared" ref="H101:H109" si="34">IF(G100&lt;=0,0,H100+D101)</f>
        <v>145904.95823963359</v>
      </c>
      <c r="I101" s="9">
        <f t="shared" ref="I101:I110" si="35">IF(G99&lt;=0,0,I100+C101)</f>
        <v>104411.41816709722</v>
      </c>
      <c r="J101" s="9"/>
      <c r="K101" s="9"/>
    </row>
    <row r="102" spans="1:11" ht="15.75" x14ac:dyDescent="0.25">
      <c r="A102" s="5">
        <f t="shared" si="22"/>
        <v>100</v>
      </c>
      <c r="B102" s="6">
        <f>Setup!$B$8</f>
        <v>83438.792135576936</v>
      </c>
      <c r="C102" s="6">
        <f t="shared" si="23"/>
        <v>35318.419553342879</v>
      </c>
      <c r="D102" s="6">
        <f>IF(G101&lt;=0,0,G101*Setup!$B$6/12)</f>
        <v>48120.372582234057</v>
      </c>
      <c r="E102" s="7">
        <f t="shared" si="24"/>
        <v>0.42328536462938182</v>
      </c>
      <c r="F102" s="7">
        <f t="shared" si="25"/>
        <v>0.57671463537061818</v>
      </c>
      <c r="G102" s="6">
        <f t="shared" si="26"/>
        <v>6489477.8627834786</v>
      </c>
      <c r="H102" s="9">
        <f t="shared" si="34"/>
        <v>194025.33082186765</v>
      </c>
      <c r="I102" s="9">
        <f t="shared" si="35"/>
        <v>139729.83772044009</v>
      </c>
      <c r="J102" s="9"/>
      <c r="K102" s="9"/>
    </row>
    <row r="103" spans="1:11" ht="15.75" x14ac:dyDescent="0.25">
      <c r="A103" s="5">
        <f t="shared" si="22"/>
        <v>101</v>
      </c>
      <c r="B103" s="6">
        <f>Setup!$B$8</f>
        <v>83438.792135576936</v>
      </c>
      <c r="C103" s="6">
        <f t="shared" si="23"/>
        <v>35578.89289754878</v>
      </c>
      <c r="D103" s="6">
        <f>IF(G102&lt;=0,0,G102*Setup!$B$6/12)</f>
        <v>47859.899238028156</v>
      </c>
      <c r="E103" s="7">
        <f t="shared" si="24"/>
        <v>0.42640709419352346</v>
      </c>
      <c r="F103" s="7">
        <f t="shared" si="25"/>
        <v>0.57359290580647648</v>
      </c>
      <c r="G103" s="6">
        <f t="shared" si="26"/>
        <v>6453898.9698859295</v>
      </c>
      <c r="H103" s="9">
        <f t="shared" si="34"/>
        <v>241885.23005989581</v>
      </c>
      <c r="I103" s="9">
        <f t="shared" si="35"/>
        <v>175308.73061798885</v>
      </c>
      <c r="J103" s="9"/>
      <c r="K103" s="9"/>
    </row>
    <row r="104" spans="1:11" ht="15.75" x14ac:dyDescent="0.25">
      <c r="A104" s="5">
        <f t="shared" si="22"/>
        <v>102</v>
      </c>
      <c r="B104" s="6">
        <f>Setup!$B$8</f>
        <v>83438.792135576936</v>
      </c>
      <c r="C104" s="6">
        <f t="shared" si="23"/>
        <v>35841.287232668212</v>
      </c>
      <c r="D104" s="6">
        <f>IF(G103&lt;=0,0,G103*Setup!$B$6/12)</f>
        <v>47597.504902908724</v>
      </c>
      <c r="E104" s="7">
        <f t="shared" si="24"/>
        <v>0.42955184651320083</v>
      </c>
      <c r="F104" s="7">
        <f t="shared" si="25"/>
        <v>0.57044815348679923</v>
      </c>
      <c r="G104" s="6">
        <f t="shared" si="26"/>
        <v>6418057.6826532613</v>
      </c>
      <c r="H104" s="9">
        <f t="shared" si="34"/>
        <v>289482.73496280453</v>
      </c>
      <c r="I104" s="9">
        <f t="shared" si="35"/>
        <v>211150.01785065705</v>
      </c>
      <c r="J104" s="9"/>
      <c r="K104" s="9"/>
    </row>
    <row r="105" spans="1:11" ht="15.75" x14ac:dyDescent="0.25">
      <c r="A105" s="5">
        <f t="shared" si="22"/>
        <v>103</v>
      </c>
      <c r="B105" s="6">
        <f>Setup!$B$8</f>
        <v>83438.792135576936</v>
      </c>
      <c r="C105" s="6">
        <f t="shared" si="23"/>
        <v>36105.616726009132</v>
      </c>
      <c r="D105" s="6">
        <f>IF(G104&lt;=0,0,G104*Setup!$B$6/12)</f>
        <v>47333.175409567804</v>
      </c>
      <c r="E105" s="7">
        <f t="shared" si="24"/>
        <v>0.43271979138123556</v>
      </c>
      <c r="F105" s="7">
        <f t="shared" si="25"/>
        <v>0.56728020861876438</v>
      </c>
      <c r="G105" s="6">
        <f t="shared" si="26"/>
        <v>6381952.0659272522</v>
      </c>
      <c r="H105" s="9">
        <f t="shared" si="34"/>
        <v>336815.91037237237</v>
      </c>
      <c r="I105" s="9">
        <f t="shared" si="35"/>
        <v>247255.63457666617</v>
      </c>
      <c r="J105" s="9"/>
      <c r="K105" s="9"/>
    </row>
    <row r="106" spans="1:11" ht="15.75" x14ac:dyDescent="0.25">
      <c r="A106" s="5">
        <f t="shared" si="22"/>
        <v>104</v>
      </c>
      <c r="B106" s="6">
        <f>Setup!$B$8</f>
        <v>83438.792135576936</v>
      </c>
      <c r="C106" s="6">
        <f t="shared" si="23"/>
        <v>36371.895649363454</v>
      </c>
      <c r="D106" s="6">
        <f>IF(G105&lt;=0,0,G105*Setup!$B$6/12)</f>
        <v>47066.896486213482</v>
      </c>
      <c r="E106" s="7">
        <f t="shared" si="24"/>
        <v>0.43591109984267223</v>
      </c>
      <c r="F106" s="7">
        <f t="shared" si="25"/>
        <v>0.56408890015732771</v>
      </c>
      <c r="G106" s="6">
        <f t="shared" si="26"/>
        <v>6345580.1702778889</v>
      </c>
      <c r="H106" s="9">
        <f t="shared" si="34"/>
        <v>383882.80685858586</v>
      </c>
      <c r="I106" s="9">
        <f t="shared" si="35"/>
        <v>283627.53022602963</v>
      </c>
      <c r="J106" s="9"/>
      <c r="K106" s="9"/>
    </row>
    <row r="107" spans="1:11" ht="15.75" x14ac:dyDescent="0.25">
      <c r="A107" s="5">
        <f t="shared" si="22"/>
        <v>105</v>
      </c>
      <c r="B107" s="6">
        <f>Setup!$B$8</f>
        <v>83438.792135576936</v>
      </c>
      <c r="C107" s="6">
        <f t="shared" si="23"/>
        <v>36640.138379777505</v>
      </c>
      <c r="D107" s="6">
        <f>IF(G106&lt;=0,0,G106*Setup!$B$6/12)</f>
        <v>46798.653755799431</v>
      </c>
      <c r="E107" s="7">
        <f t="shared" si="24"/>
        <v>0.43912594420401191</v>
      </c>
      <c r="F107" s="7">
        <f t="shared" si="25"/>
        <v>0.56087405579598815</v>
      </c>
      <c r="G107" s="6">
        <f t="shared" si="26"/>
        <v>6308940.0318981111</v>
      </c>
      <c r="H107" s="9">
        <f t="shared" si="34"/>
        <v>430681.46061438532</v>
      </c>
      <c r="I107" s="9">
        <f t="shared" si="35"/>
        <v>320267.66860580712</v>
      </c>
      <c r="J107" s="9"/>
      <c r="K107" s="9"/>
    </row>
    <row r="108" spans="1:11" ht="15.75" x14ac:dyDescent="0.25">
      <c r="A108" s="5">
        <f t="shared" si="22"/>
        <v>106</v>
      </c>
      <c r="B108" s="6">
        <f>Setup!$B$8</f>
        <v>83438.792135576936</v>
      </c>
      <c r="C108" s="6">
        <f t="shared" si="23"/>
        <v>36910.359400328372</v>
      </c>
      <c r="D108" s="6">
        <f>IF(G107&lt;=0,0,G107*Setup!$B$6/12)</f>
        <v>46528.432735248563</v>
      </c>
      <c r="E108" s="7">
        <f t="shared" si="24"/>
        <v>0.4423644980425166</v>
      </c>
      <c r="F108" s="7">
        <f t="shared" si="25"/>
        <v>0.55763550195748346</v>
      </c>
      <c r="G108" s="6">
        <f t="shared" si="26"/>
        <v>6272029.6724977829</v>
      </c>
      <c r="H108" s="9">
        <f t="shared" si="34"/>
        <v>477209.8933496339</v>
      </c>
      <c r="I108" s="9">
        <f t="shared" si="35"/>
        <v>357178.02800613549</v>
      </c>
      <c r="J108" s="9"/>
      <c r="K108" s="9"/>
    </row>
    <row r="109" spans="1:11" ht="15.75" x14ac:dyDescent="0.25">
      <c r="A109" s="5">
        <f t="shared" si="22"/>
        <v>107</v>
      </c>
      <c r="B109" s="6">
        <f>Setup!$B$8</f>
        <v>83438.792135576936</v>
      </c>
      <c r="C109" s="6">
        <f t="shared" si="23"/>
        <v>37182.573300905795</v>
      </c>
      <c r="D109" s="6">
        <f>IF(G108&lt;=0,0,G108*Setup!$B$6/12)</f>
        <v>46256.218834671141</v>
      </c>
      <c r="E109" s="7">
        <f t="shared" si="24"/>
        <v>0.44562693621558014</v>
      </c>
      <c r="F109" s="7">
        <f t="shared" si="25"/>
        <v>0.55437306378441986</v>
      </c>
      <c r="G109" s="6">
        <f t="shared" si="26"/>
        <v>6234847.0991968773</v>
      </c>
      <c r="H109" s="9">
        <f t="shared" si="34"/>
        <v>523466.11218430504</v>
      </c>
      <c r="I109" s="9">
        <f t="shared" si="35"/>
        <v>394360.6013070413</v>
      </c>
      <c r="J109" s="9"/>
      <c r="K109" s="9"/>
    </row>
    <row r="110" spans="1:11" ht="15.75" x14ac:dyDescent="0.25">
      <c r="A110" s="5">
        <f t="shared" si="22"/>
        <v>108</v>
      </c>
      <c r="B110" s="6">
        <f>Setup!$B$8</f>
        <v>83438.792135576936</v>
      </c>
      <c r="C110" s="6">
        <f t="shared" si="23"/>
        <v>37456.794778999967</v>
      </c>
      <c r="D110" s="6">
        <f>IF(G109&lt;=0,0,G109*Setup!$B$6/12)</f>
        <v>45981.997356576969</v>
      </c>
      <c r="E110" s="7">
        <f t="shared" si="24"/>
        <v>0.44891343487016999</v>
      </c>
      <c r="F110" s="7">
        <f t="shared" si="25"/>
        <v>0.55108656512983001</v>
      </c>
      <c r="G110" s="6">
        <f t="shared" si="26"/>
        <v>6197390.3044178775</v>
      </c>
      <c r="H110" s="9">
        <f t="shared" ref="H110" si="36">H109+D110</f>
        <v>569448.10954088205</v>
      </c>
      <c r="I110" s="9">
        <f t="shared" si="35"/>
        <v>431817.39608604129</v>
      </c>
      <c r="J110" s="9">
        <f>MIN(H110,200000)*Setup!$B$16</f>
        <v>40000</v>
      </c>
      <c r="K110" s="9">
        <f>MIN(I110,150000)*Setup!$B$16</f>
        <v>30000</v>
      </c>
    </row>
    <row r="111" spans="1:11" ht="15.75" x14ac:dyDescent="0.25">
      <c r="A111" s="5">
        <f t="shared" si="22"/>
        <v>109</v>
      </c>
      <c r="B111" s="6">
        <f>Setup!$B$8</f>
        <v>83438.792135576936</v>
      </c>
      <c r="C111" s="6">
        <f t="shared" si="23"/>
        <v>37733.038640495091</v>
      </c>
      <c r="D111" s="6">
        <f>IF(G110&lt;=0,0,G110*Setup!$B$6/12)</f>
        <v>45705.753495081844</v>
      </c>
      <c r="E111" s="7">
        <f t="shared" si="24"/>
        <v>0.45222417145233745</v>
      </c>
      <c r="F111" s="7">
        <f t="shared" si="25"/>
        <v>0.54777582854766249</v>
      </c>
      <c r="G111" s="6">
        <f t="shared" si="26"/>
        <v>6159657.2657773821</v>
      </c>
      <c r="H111" s="9">
        <f>IF($G110&lt;=0,0,D111)</f>
        <v>45705.753495081844</v>
      </c>
      <c r="I111" s="9">
        <f>IF(G110&lt;=0,0,C111)</f>
        <v>37733.038640495091</v>
      </c>
      <c r="J111" s="9"/>
      <c r="K111" s="9"/>
    </row>
    <row r="112" spans="1:11" ht="15.75" x14ac:dyDescent="0.25">
      <c r="A112" s="5">
        <f t="shared" si="22"/>
        <v>110</v>
      </c>
      <c r="B112" s="6">
        <f>Setup!$B$8</f>
        <v>83438.792135576936</v>
      </c>
      <c r="C112" s="6">
        <f t="shared" si="23"/>
        <v>38011.319800468751</v>
      </c>
      <c r="D112" s="6">
        <f>IF(G111&lt;=0,0,G111*Setup!$B$6/12)</f>
        <v>45427.472335108185</v>
      </c>
      <c r="E112" s="7">
        <f t="shared" si="24"/>
        <v>0.45555932471679855</v>
      </c>
      <c r="F112" s="7">
        <f t="shared" si="25"/>
        <v>0.54444067528320139</v>
      </c>
      <c r="G112" s="6">
        <f t="shared" si="26"/>
        <v>6121645.945976913</v>
      </c>
      <c r="H112" s="9">
        <f>IF($G111&lt;=0,0,H111+D112)</f>
        <v>91133.225830190029</v>
      </c>
      <c r="I112" s="9">
        <f>IF(G110&lt;=0,0,I111+C112)</f>
        <v>75744.358440963842</v>
      </c>
      <c r="J112" s="9"/>
      <c r="K112" s="9"/>
    </row>
    <row r="113" spans="1:11" ht="15.75" x14ac:dyDescent="0.25">
      <c r="A113" s="5">
        <f t="shared" si="22"/>
        <v>111</v>
      </c>
      <c r="B113" s="6">
        <f>Setup!$B$8</f>
        <v>83438.792135576936</v>
      </c>
      <c r="C113" s="6">
        <f t="shared" si="23"/>
        <v>38291.653283997199</v>
      </c>
      <c r="D113" s="6">
        <f>IF(G112&lt;=0,0,G112*Setup!$B$6/12)</f>
        <v>45147.138851579737</v>
      </c>
      <c r="E113" s="7">
        <f t="shared" si="24"/>
        <v>0.45891907473658483</v>
      </c>
      <c r="F113" s="7">
        <f t="shared" si="25"/>
        <v>0.54108092526341511</v>
      </c>
      <c r="G113" s="6">
        <f t="shared" si="26"/>
        <v>6083354.2926929155</v>
      </c>
      <c r="H113" s="9">
        <f t="shared" ref="H113:H121" si="37">IF(G112&lt;=0,0,H112+D113)</f>
        <v>136280.36468176977</v>
      </c>
      <c r="I113" s="9">
        <f t="shared" ref="I113:I122" si="38">IF(G111&lt;=0,0,I112+C113)</f>
        <v>114036.01172496105</v>
      </c>
      <c r="J113" s="9"/>
      <c r="K113" s="9"/>
    </row>
    <row r="114" spans="1:11" ht="15.75" x14ac:dyDescent="0.25">
      <c r="A114" s="5">
        <f t="shared" si="22"/>
        <v>112</v>
      </c>
      <c r="B114" s="6">
        <f>Setup!$B$8</f>
        <v>83438.792135576936</v>
      </c>
      <c r="C114" s="6">
        <f t="shared" si="23"/>
        <v>38574.054226966684</v>
      </c>
      <c r="D114" s="6">
        <f>IF(G113&lt;=0,0,G113*Setup!$B$6/12)</f>
        <v>44864.737908610252</v>
      </c>
      <c r="E114" s="7">
        <f t="shared" si="24"/>
        <v>0.46230360291276723</v>
      </c>
      <c r="F114" s="7">
        <f t="shared" si="25"/>
        <v>0.53769639708723282</v>
      </c>
      <c r="G114" s="6">
        <f t="shared" si="26"/>
        <v>6044780.238465949</v>
      </c>
      <c r="H114" s="9">
        <f t="shared" si="37"/>
        <v>181145.10259038003</v>
      </c>
      <c r="I114" s="9">
        <f t="shared" si="38"/>
        <v>152610.06595192774</v>
      </c>
      <c r="J114" s="9"/>
      <c r="K114" s="9"/>
    </row>
    <row r="115" spans="1:11" ht="15.75" x14ac:dyDescent="0.25">
      <c r="A115" s="5">
        <f t="shared" si="22"/>
        <v>113</v>
      </c>
      <c r="B115" s="6">
        <f>Setup!$B$8</f>
        <v>83438.792135576936</v>
      </c>
      <c r="C115" s="6">
        <f t="shared" si="23"/>
        <v>38858.537876890558</v>
      </c>
      <c r="D115" s="6">
        <f>IF(G114&lt;=0,0,G114*Setup!$B$6/12)</f>
        <v>44580.254258686378</v>
      </c>
      <c r="E115" s="7">
        <f t="shared" si="24"/>
        <v>0.46571309198424882</v>
      </c>
      <c r="F115" s="7">
        <f t="shared" si="25"/>
        <v>0.53428690801575118</v>
      </c>
      <c r="G115" s="6">
        <f t="shared" si="26"/>
        <v>6005921.700589058</v>
      </c>
      <c r="H115" s="9">
        <f t="shared" si="37"/>
        <v>225725.35684906642</v>
      </c>
      <c r="I115" s="9">
        <f t="shared" si="38"/>
        <v>191468.6038288183</v>
      </c>
      <c r="J115" s="9"/>
      <c r="K115" s="9"/>
    </row>
    <row r="116" spans="1:11" ht="15.75" x14ac:dyDescent="0.25">
      <c r="A116" s="5">
        <f t="shared" si="22"/>
        <v>114</v>
      </c>
      <c r="B116" s="6">
        <f>Setup!$B$8</f>
        <v>83438.792135576936</v>
      </c>
      <c r="C116" s="6">
        <f t="shared" si="23"/>
        <v>39145.119593732634</v>
      </c>
      <c r="D116" s="6">
        <f>IF(G115&lt;=0,0,G115*Setup!$B$6/12)</f>
        <v>44293.672541844302</v>
      </c>
      <c r="E116" s="7">
        <f t="shared" si="24"/>
        <v>0.46914772603763272</v>
      </c>
      <c r="F116" s="7">
        <f t="shared" si="25"/>
        <v>0.53085227396236723</v>
      </c>
      <c r="G116" s="6">
        <f t="shared" si="26"/>
        <v>5966776.580995325</v>
      </c>
      <c r="H116" s="9">
        <f t="shared" si="37"/>
        <v>270019.0293909107</v>
      </c>
      <c r="I116" s="9">
        <f t="shared" si="38"/>
        <v>230613.72342255095</v>
      </c>
      <c r="J116" s="9"/>
      <c r="K116" s="9"/>
    </row>
    <row r="117" spans="1:11" ht="15.75" x14ac:dyDescent="0.25">
      <c r="A117" s="5">
        <f t="shared" si="22"/>
        <v>115</v>
      </c>
      <c r="B117" s="6">
        <f>Setup!$B$8</f>
        <v>83438.792135576936</v>
      </c>
      <c r="C117" s="6">
        <f t="shared" si="23"/>
        <v>39433.814850736417</v>
      </c>
      <c r="D117" s="6">
        <f>IF(G116&lt;=0,0,G116*Setup!$B$6/12)</f>
        <v>44004.977284840519</v>
      </c>
      <c r="E117" s="7">
        <f t="shared" si="24"/>
        <v>0.47260769051716034</v>
      </c>
      <c r="F117" s="7">
        <f t="shared" si="25"/>
        <v>0.52739230948283966</v>
      </c>
      <c r="G117" s="6">
        <f t="shared" si="26"/>
        <v>5927342.7661445886</v>
      </c>
      <c r="H117" s="9">
        <f t="shared" si="37"/>
        <v>314024.00667575124</v>
      </c>
      <c r="I117" s="9">
        <f t="shared" si="38"/>
        <v>270047.53827328735</v>
      </c>
      <c r="J117" s="9"/>
      <c r="K117" s="9"/>
    </row>
    <row r="118" spans="1:11" ht="15.75" x14ac:dyDescent="0.25">
      <c r="A118" s="5">
        <f t="shared" si="22"/>
        <v>116</v>
      </c>
      <c r="B118" s="6">
        <f>Setup!$B$8</f>
        <v>83438.792135576936</v>
      </c>
      <c r="C118" s="6">
        <f t="shared" si="23"/>
        <v>39724.639235260598</v>
      </c>
      <c r="D118" s="6">
        <f>IF(G117&lt;=0,0,G117*Setup!$B$6/12)</f>
        <v>43714.152900316338</v>
      </c>
      <c r="E118" s="7">
        <f t="shared" si="24"/>
        <v>0.47609317223472442</v>
      </c>
      <c r="F118" s="7">
        <f t="shared" si="25"/>
        <v>0.52390682776527564</v>
      </c>
      <c r="G118" s="6">
        <f t="shared" si="26"/>
        <v>5887618.1269093277</v>
      </c>
      <c r="H118" s="9">
        <f t="shared" si="37"/>
        <v>357738.15957606758</v>
      </c>
      <c r="I118" s="9">
        <f t="shared" si="38"/>
        <v>309772.17750854796</v>
      </c>
      <c r="J118" s="9"/>
      <c r="K118" s="9"/>
    </row>
    <row r="119" spans="1:11" ht="15.75" x14ac:dyDescent="0.25">
      <c r="A119" s="5">
        <f t="shared" si="22"/>
        <v>117</v>
      </c>
      <c r="B119" s="6">
        <f>Setup!$B$8</f>
        <v>83438.792135576936</v>
      </c>
      <c r="C119" s="6">
        <f t="shared" si="23"/>
        <v>40017.608449620646</v>
      </c>
      <c r="D119" s="6">
        <f>IF(G118&lt;=0,0,G118*Setup!$B$6/12)</f>
        <v>43421.18368595629</v>
      </c>
      <c r="E119" s="7">
        <f t="shared" si="24"/>
        <v>0.47960435937995549</v>
      </c>
      <c r="F119" s="7">
        <f t="shared" si="25"/>
        <v>0.52039564062004451</v>
      </c>
      <c r="G119" s="6">
        <f t="shared" si="26"/>
        <v>5847600.5184597075</v>
      </c>
      <c r="H119" s="9">
        <f t="shared" si="37"/>
        <v>401159.34326202387</v>
      </c>
      <c r="I119" s="9">
        <f t="shared" si="38"/>
        <v>349789.78595816862</v>
      </c>
      <c r="J119" s="9"/>
      <c r="K119" s="9"/>
    </row>
    <row r="120" spans="1:11" ht="15.75" x14ac:dyDescent="0.25">
      <c r="A120" s="5">
        <f t="shared" si="22"/>
        <v>118</v>
      </c>
      <c r="B120" s="6">
        <f>Setup!$B$8</f>
        <v>83438.792135576936</v>
      </c>
      <c r="C120" s="6">
        <f t="shared" si="23"/>
        <v>40312.738311936591</v>
      </c>
      <c r="D120" s="6">
        <f>IF(G119&lt;=0,0,G119*Setup!$B$6/12)</f>
        <v>43126.053823640344</v>
      </c>
      <c r="E120" s="7">
        <f t="shared" si="24"/>
        <v>0.48314144153038258</v>
      </c>
      <c r="F120" s="7">
        <f t="shared" si="25"/>
        <v>0.51685855846961737</v>
      </c>
      <c r="G120" s="6">
        <f t="shared" si="26"/>
        <v>5807287.7801477714</v>
      </c>
      <c r="H120" s="9">
        <f t="shared" si="37"/>
        <v>444285.39708566421</v>
      </c>
      <c r="I120" s="9">
        <f t="shared" si="38"/>
        <v>390102.52427010523</v>
      </c>
      <c r="J120" s="9"/>
      <c r="K120" s="9"/>
    </row>
    <row r="121" spans="1:11" ht="15.75" x14ac:dyDescent="0.25">
      <c r="A121" s="5">
        <f t="shared" si="22"/>
        <v>119</v>
      </c>
      <c r="B121" s="6">
        <f>Setup!$B$8</f>
        <v>83438.792135576936</v>
      </c>
      <c r="C121" s="6">
        <f t="shared" si="23"/>
        <v>40610.044756987125</v>
      </c>
      <c r="D121" s="6">
        <f>IF(G120&lt;=0,0,G120*Setup!$B$6/12)</f>
        <v>42828.747378589811</v>
      </c>
      <c r="E121" s="7">
        <f t="shared" si="24"/>
        <v>0.48670460966166917</v>
      </c>
      <c r="F121" s="7">
        <f t="shared" si="25"/>
        <v>0.51329539033833083</v>
      </c>
      <c r="G121" s="6">
        <f t="shared" si="26"/>
        <v>5766677.7353907842</v>
      </c>
      <c r="H121" s="9">
        <f t="shared" si="37"/>
        <v>487114.14446425403</v>
      </c>
      <c r="I121" s="9">
        <f t="shared" si="38"/>
        <v>430712.56902709237</v>
      </c>
      <c r="J121" s="9"/>
      <c r="K121" s="9"/>
    </row>
    <row r="122" spans="1:11" ht="15.75" x14ac:dyDescent="0.25">
      <c r="A122" s="5">
        <f t="shared" si="22"/>
        <v>120</v>
      </c>
      <c r="B122" s="6">
        <f>Setup!$B$8</f>
        <v>83438.792135576936</v>
      </c>
      <c r="C122" s="6">
        <f t="shared" si="23"/>
        <v>40909.543837069905</v>
      </c>
      <c r="D122" s="6">
        <f>IF(G121&lt;=0,0,G121*Setup!$B$6/12)</f>
        <v>42529.248298507031</v>
      </c>
      <c r="E122" s="7">
        <f t="shared" si="24"/>
        <v>0.49029405615792399</v>
      </c>
      <c r="F122" s="7">
        <f t="shared" si="25"/>
        <v>0.50970594384207601</v>
      </c>
      <c r="G122" s="6">
        <f t="shared" si="26"/>
        <v>5725768.1915537147</v>
      </c>
      <c r="H122" s="9">
        <f t="shared" ref="H122" si="39">H121+D122</f>
        <v>529643.3927627611</v>
      </c>
      <c r="I122" s="9">
        <f t="shared" si="38"/>
        <v>471622.11286416225</v>
      </c>
      <c r="J122" s="9">
        <f>MIN(H122,200000)*Setup!$B$16</f>
        <v>40000</v>
      </c>
      <c r="K122" s="9">
        <f>MIN(I122,150000)*Setup!$B$16</f>
        <v>30000</v>
      </c>
    </row>
    <row r="123" spans="1:11" ht="16.5" thickBot="1" x14ac:dyDescent="0.3">
      <c r="A123" s="5">
        <f t="shared" si="22"/>
        <v>121</v>
      </c>
      <c r="B123" s="6">
        <f>Setup!$B$8</f>
        <v>83438.792135576936</v>
      </c>
      <c r="C123" s="6">
        <f t="shared" si="23"/>
        <v>41211.251722868292</v>
      </c>
      <c r="D123" s="6">
        <f>IF(G122&lt;=0,0,G122*Setup!$B$6/12)</f>
        <v>42227.540412708644</v>
      </c>
      <c r="E123" s="7">
        <f t="shared" si="24"/>
        <v>0.49390997482208865</v>
      </c>
      <c r="F123" s="7">
        <f t="shared" si="25"/>
        <v>0.50609002517791135</v>
      </c>
      <c r="G123" s="6">
        <f t="shared" si="26"/>
        <v>5684556.9398308462</v>
      </c>
      <c r="H123" s="9">
        <f>IF($G122&lt;=0,0,D123)</f>
        <v>42227.540412708644</v>
      </c>
      <c r="I123" s="9">
        <f>IF(G122&lt;=0,0,C123)</f>
        <v>41211.251722868292</v>
      </c>
      <c r="J123" s="3"/>
      <c r="K123" s="3"/>
    </row>
    <row r="124" spans="1:11" ht="16.5" thickBot="1" x14ac:dyDescent="0.3">
      <c r="A124" s="5">
        <f t="shared" si="22"/>
        <v>122</v>
      </c>
      <c r="B124" s="6">
        <f>Setup!$B$8</f>
        <v>83438.792135576936</v>
      </c>
      <c r="C124" s="6">
        <f t="shared" si="23"/>
        <v>41515.184704324449</v>
      </c>
      <c r="D124" s="6">
        <f>IF(G123&lt;=0,0,G123*Setup!$B$6/12)</f>
        <v>41923.607431252487</v>
      </c>
      <c r="E124" s="7">
        <f t="shared" si="24"/>
        <v>0.4975525608864016</v>
      </c>
      <c r="F124" s="7">
        <f t="shared" si="25"/>
        <v>0.50244743911359846</v>
      </c>
      <c r="G124" s="6">
        <f t="shared" si="26"/>
        <v>5643041.7551265219</v>
      </c>
      <c r="H124" s="9">
        <f>IF($G123&lt;=0,0,H123+D124)</f>
        <v>84151.147843961138</v>
      </c>
      <c r="I124" s="9">
        <f>IF(G122&lt;=0,0,I123+C124)</f>
        <v>82726.436427192733</v>
      </c>
      <c r="J124" s="2"/>
      <c r="K124" s="2"/>
    </row>
    <row r="125" spans="1:11" ht="16.5" thickBot="1" x14ac:dyDescent="0.3">
      <c r="A125" s="5">
        <f t="shared" si="22"/>
        <v>123</v>
      </c>
      <c r="B125" s="6">
        <f>Setup!$B$8</f>
        <v>83438.792135576936</v>
      </c>
      <c r="C125" s="6">
        <f t="shared" si="23"/>
        <v>41821.359191518837</v>
      </c>
      <c r="D125" s="6">
        <f>IF(G124&lt;=0,0,G124*Setup!$B$6/12)</f>
        <v>41617.432944058099</v>
      </c>
      <c r="E125" s="7">
        <f t="shared" si="24"/>
        <v>0.50122201102293873</v>
      </c>
      <c r="F125" s="7">
        <f t="shared" si="25"/>
        <v>0.49877798897706127</v>
      </c>
      <c r="G125" s="6">
        <f t="shared" si="26"/>
        <v>5601220.3959350027</v>
      </c>
      <c r="H125" s="9">
        <f t="shared" ref="H125:H133" si="40">IF(G124&lt;=0,0,H124+D125)</f>
        <v>125768.58078801923</v>
      </c>
      <c r="I125" s="9">
        <f t="shared" ref="I125:I134" si="41">IF(G123&lt;=0,0,I124+C125)</f>
        <v>124547.79561871156</v>
      </c>
      <c r="J125" s="2"/>
      <c r="K125" s="2"/>
    </row>
    <row r="126" spans="1:11" ht="16.5" thickBot="1" x14ac:dyDescent="0.3">
      <c r="A126" s="5">
        <f t="shared" si="22"/>
        <v>124</v>
      </c>
      <c r="B126" s="6">
        <f>Setup!$B$8</f>
        <v>83438.792135576936</v>
      </c>
      <c r="C126" s="6">
        <f t="shared" si="23"/>
        <v>42129.791715556297</v>
      </c>
      <c r="D126" s="6">
        <f>IF(G125&lt;=0,0,G125*Setup!$B$6/12)</f>
        <v>41309.000420020639</v>
      </c>
      <c r="E126" s="7">
        <f t="shared" si="24"/>
        <v>0.50491852335423304</v>
      </c>
      <c r="F126" s="7">
        <f t="shared" si="25"/>
        <v>0.49508147664576696</v>
      </c>
      <c r="G126" s="6">
        <f t="shared" si="26"/>
        <v>5559090.604219446</v>
      </c>
      <c r="H126" s="9">
        <f t="shared" si="40"/>
        <v>167077.58120803986</v>
      </c>
      <c r="I126" s="9">
        <f t="shared" si="41"/>
        <v>166677.58733426785</v>
      </c>
      <c r="J126" s="2"/>
      <c r="K126" s="2"/>
    </row>
    <row r="127" spans="1:11" ht="16.5" thickBot="1" x14ac:dyDescent="0.3">
      <c r="A127" s="5">
        <f t="shared" si="22"/>
        <v>125</v>
      </c>
      <c r="B127" s="6">
        <f>Setup!$B$8</f>
        <v>83438.792135576936</v>
      </c>
      <c r="C127" s="6">
        <f t="shared" si="23"/>
        <v>42440.498929458525</v>
      </c>
      <c r="D127" s="6">
        <f>IF(G126&lt;=0,0,G126*Setup!$B$6/12)</f>
        <v>40998.293206118411</v>
      </c>
      <c r="E127" s="7">
        <f t="shared" si="24"/>
        <v>0.50864229746397049</v>
      </c>
      <c r="F127" s="7">
        <f t="shared" si="25"/>
        <v>0.49135770253602951</v>
      </c>
      <c r="G127" s="6">
        <f t="shared" si="26"/>
        <v>5516650.1052899873</v>
      </c>
      <c r="H127" s="9">
        <f t="shared" si="40"/>
        <v>208075.87441415829</v>
      </c>
      <c r="I127" s="9">
        <f t="shared" si="41"/>
        <v>209118.08626372638</v>
      </c>
      <c r="J127" s="2"/>
      <c r="K127" s="2"/>
    </row>
    <row r="128" spans="1:11" ht="16.5" thickBot="1" x14ac:dyDescent="0.3">
      <c r="A128" s="5">
        <f t="shared" si="22"/>
        <v>126</v>
      </c>
      <c r="B128" s="6">
        <f>Setup!$B$8</f>
        <v>83438.792135576936</v>
      </c>
      <c r="C128" s="6">
        <f t="shared" si="23"/>
        <v>42753.497609063277</v>
      </c>
      <c r="D128" s="6">
        <f>IF(G127&lt;=0,0,G127*Setup!$B$6/12)</f>
        <v>40685.294526513659</v>
      </c>
      <c r="E128" s="7">
        <f t="shared" si="24"/>
        <v>0.51239353440776725</v>
      </c>
      <c r="F128" s="7">
        <f t="shared" si="25"/>
        <v>0.48760646559223281</v>
      </c>
      <c r="G128" s="6">
        <f t="shared" si="26"/>
        <v>5473896.6076809242</v>
      </c>
      <c r="H128" s="9">
        <f t="shared" si="40"/>
        <v>248761.16894067195</v>
      </c>
      <c r="I128" s="9">
        <f t="shared" si="41"/>
        <v>251871.58387278966</v>
      </c>
      <c r="J128" s="2"/>
      <c r="K128" s="2"/>
    </row>
    <row r="129" spans="1:11" ht="16.5" thickBot="1" x14ac:dyDescent="0.3">
      <c r="A129" s="5">
        <f t="shared" si="22"/>
        <v>127</v>
      </c>
      <c r="B129" s="6">
        <f>Setup!$B$8</f>
        <v>83438.792135576936</v>
      </c>
      <c r="C129" s="6">
        <f t="shared" si="23"/>
        <v>43068.804653930121</v>
      </c>
      <c r="D129" s="6">
        <f>IF(G128&lt;=0,0,G128*Setup!$B$6/12)</f>
        <v>40369.987481646815</v>
      </c>
      <c r="E129" s="7">
        <f t="shared" si="24"/>
        <v>0.51617243672402457</v>
      </c>
      <c r="F129" s="7">
        <f t="shared" si="25"/>
        <v>0.48382756327597548</v>
      </c>
      <c r="G129" s="6">
        <f t="shared" si="26"/>
        <v>5430827.8030269938</v>
      </c>
      <c r="H129" s="9">
        <f t="shared" si="40"/>
        <v>289131.15642231877</v>
      </c>
      <c r="I129" s="9">
        <f t="shared" si="41"/>
        <v>294940.38852671976</v>
      </c>
      <c r="J129" s="2"/>
      <c r="K129" s="2"/>
    </row>
    <row r="130" spans="1:11" ht="16.5" thickBot="1" x14ac:dyDescent="0.3">
      <c r="A130" s="5">
        <f t="shared" si="22"/>
        <v>128</v>
      </c>
      <c r="B130" s="6">
        <f>Setup!$B$8</f>
        <v>83438.792135576936</v>
      </c>
      <c r="C130" s="6">
        <f t="shared" si="23"/>
        <v>43386.43708825286</v>
      </c>
      <c r="D130" s="6">
        <f>IF(G129&lt;=0,0,G129*Setup!$B$6/12)</f>
        <v>40052.355047324076</v>
      </c>
      <c r="E130" s="7">
        <f t="shared" si="24"/>
        <v>0.51997920844486423</v>
      </c>
      <c r="F130" s="7">
        <f t="shared" si="25"/>
        <v>0.48002079155513572</v>
      </c>
      <c r="G130" s="6">
        <f t="shared" si="26"/>
        <v>5387441.3659387408</v>
      </c>
      <c r="H130" s="9">
        <f t="shared" si="40"/>
        <v>329183.51146964286</v>
      </c>
      <c r="I130" s="9">
        <f t="shared" si="41"/>
        <v>338326.82561497262</v>
      </c>
      <c r="J130" s="2"/>
      <c r="K130" s="2"/>
    </row>
    <row r="131" spans="1:11" ht="16.5" thickBot="1" x14ac:dyDescent="0.3">
      <c r="A131" s="5">
        <f t="shared" si="22"/>
        <v>129</v>
      </c>
      <c r="B131" s="6">
        <f>Setup!$B$8</f>
        <v>83438.792135576936</v>
      </c>
      <c r="C131" s="6">
        <f t="shared" si="23"/>
        <v>43706.412061778727</v>
      </c>
      <c r="D131" s="6">
        <f>IF(G130&lt;=0,0,G130*Setup!$B$6/12)</f>
        <v>39732.380073798209</v>
      </c>
      <c r="E131" s="7">
        <f t="shared" si="24"/>
        <v>0.52381405510714518</v>
      </c>
      <c r="F131" s="7">
        <f t="shared" si="25"/>
        <v>0.47618594489285487</v>
      </c>
      <c r="G131" s="6">
        <f t="shared" si="26"/>
        <v>5343734.953876962</v>
      </c>
      <c r="H131" s="9">
        <f t="shared" si="40"/>
        <v>368915.8915434411</v>
      </c>
      <c r="I131" s="9">
        <f t="shared" si="41"/>
        <v>382033.23767675133</v>
      </c>
      <c r="J131" s="2"/>
      <c r="K131" s="2"/>
    </row>
    <row r="132" spans="1:11" ht="16.5" thickBot="1" x14ac:dyDescent="0.3">
      <c r="A132" s="5">
        <f t="shared" ref="A132:A195" si="42">A131+1</f>
        <v>130</v>
      </c>
      <c r="B132" s="6">
        <f>Setup!$B$8</f>
        <v>83438.792135576936</v>
      </c>
      <c r="C132" s="6">
        <f t="shared" ref="C132:C195" si="43">IF(D132&lt;=0,0,B132-D132)</f>
        <v>44028.746850734344</v>
      </c>
      <c r="D132" s="6">
        <f>IF(G131&lt;=0,0,G131*Setup!$B$6/12)</f>
        <v>39410.045284842592</v>
      </c>
      <c r="E132" s="7">
        <f t="shared" ref="E132:E195" si="44">C132/B132</f>
        <v>0.52767718376356032</v>
      </c>
      <c r="F132" s="7">
        <f t="shared" ref="F132:F195" si="45">D132/B132</f>
        <v>0.47232281623643968</v>
      </c>
      <c r="G132" s="6">
        <f t="shared" ref="G132:G195" si="46">G131-C132</f>
        <v>5299706.2070262274</v>
      </c>
      <c r="H132" s="9">
        <f t="shared" si="40"/>
        <v>408325.93682828371</v>
      </c>
      <c r="I132" s="9">
        <f t="shared" si="41"/>
        <v>426061.98452748568</v>
      </c>
      <c r="J132" s="2"/>
      <c r="K132" s="2"/>
    </row>
    <row r="133" spans="1:11" ht="16.5" thickBot="1" x14ac:dyDescent="0.3">
      <c r="A133" s="5">
        <f t="shared" si="42"/>
        <v>131</v>
      </c>
      <c r="B133" s="6">
        <f>Setup!$B$8</f>
        <v>83438.792135576936</v>
      </c>
      <c r="C133" s="6">
        <f t="shared" si="43"/>
        <v>44353.458858758509</v>
      </c>
      <c r="D133" s="6">
        <f>IF(G132&lt;=0,0,G132*Setup!$B$6/12)</f>
        <v>39085.333276818426</v>
      </c>
      <c r="E133" s="7">
        <f t="shared" si="44"/>
        <v>0.53156880299381659</v>
      </c>
      <c r="F133" s="7">
        <f t="shared" si="45"/>
        <v>0.46843119700618341</v>
      </c>
      <c r="G133" s="6">
        <f t="shared" si="46"/>
        <v>5255352.7481674692</v>
      </c>
      <c r="H133" s="9">
        <f t="shared" si="40"/>
        <v>447411.27010510216</v>
      </c>
      <c r="I133" s="9">
        <f t="shared" si="41"/>
        <v>470415.44338624418</v>
      </c>
      <c r="J133" s="2"/>
      <c r="K133" s="2"/>
    </row>
    <row r="134" spans="1:11" ht="16.5" thickBot="1" x14ac:dyDescent="0.3">
      <c r="A134" s="5">
        <f t="shared" si="42"/>
        <v>132</v>
      </c>
      <c r="B134" s="6">
        <f>Setup!$B$8</f>
        <v>83438.792135576936</v>
      </c>
      <c r="C134" s="6">
        <f t="shared" si="43"/>
        <v>44680.56561784185</v>
      </c>
      <c r="D134" s="6">
        <f>IF(G133&lt;=0,0,G133*Setup!$B$6/12)</f>
        <v>38758.226517735086</v>
      </c>
      <c r="E134" s="7">
        <f t="shared" si="44"/>
        <v>0.5354891229158959</v>
      </c>
      <c r="F134" s="7">
        <f t="shared" si="45"/>
        <v>0.46451087708410405</v>
      </c>
      <c r="G134" s="6">
        <f t="shared" si="46"/>
        <v>5210672.1825496275</v>
      </c>
      <c r="H134" s="9">
        <f t="shared" ref="H134" si="47">H133+D134</f>
        <v>486169.49662283727</v>
      </c>
      <c r="I134" s="9">
        <f t="shared" si="41"/>
        <v>515096.00900408602</v>
      </c>
      <c r="J134" s="9">
        <f>MIN(H134,200000)*Setup!$B$16</f>
        <v>40000</v>
      </c>
      <c r="K134" s="9">
        <f>MIN(I134,150000)*Setup!$B$16</f>
        <v>30000</v>
      </c>
    </row>
    <row r="135" spans="1:11" ht="16.5" thickBot="1" x14ac:dyDescent="0.3">
      <c r="A135" s="5">
        <f t="shared" si="42"/>
        <v>133</v>
      </c>
      <c r="B135" s="6">
        <f>Setup!$B$8</f>
        <v>83438.792135576936</v>
      </c>
      <c r="C135" s="6">
        <f t="shared" si="43"/>
        <v>45010.084789273438</v>
      </c>
      <c r="D135" s="6">
        <f>IF(G134&lt;=0,0,G134*Setup!$B$6/12)</f>
        <v>38428.707346303498</v>
      </c>
      <c r="E135" s="7">
        <f t="shared" si="44"/>
        <v>0.53943835519740069</v>
      </c>
      <c r="F135" s="7">
        <f t="shared" si="45"/>
        <v>0.46056164480259926</v>
      </c>
      <c r="G135" s="6">
        <f t="shared" si="46"/>
        <v>5165662.0977603542</v>
      </c>
      <c r="H135" s="9">
        <f>IF($G134&lt;=0,0,D135)</f>
        <v>38428.707346303498</v>
      </c>
      <c r="I135" s="9">
        <f>IF(G134&lt;=0,0,C135)</f>
        <v>45010.084789273438</v>
      </c>
      <c r="J135" s="2"/>
      <c r="K135" s="2"/>
    </row>
    <row r="136" spans="1:11" ht="16.5" thickBot="1" x14ac:dyDescent="0.3">
      <c r="A136" s="5">
        <f t="shared" si="42"/>
        <v>134</v>
      </c>
      <c r="B136" s="6">
        <f>Setup!$B$8</f>
        <v>83438.792135576936</v>
      </c>
      <c r="C136" s="6">
        <f t="shared" si="43"/>
        <v>45342.034164594326</v>
      </c>
      <c r="D136" s="6">
        <f>IF(G135&lt;=0,0,G135*Setup!$B$6/12)</f>
        <v>38096.75797098261</v>
      </c>
      <c r="E136" s="7">
        <f t="shared" si="44"/>
        <v>0.54341671306698147</v>
      </c>
      <c r="F136" s="7">
        <f t="shared" si="45"/>
        <v>0.45658328693301847</v>
      </c>
      <c r="G136" s="6">
        <f t="shared" si="46"/>
        <v>5120320.0635957597</v>
      </c>
      <c r="H136" s="9">
        <f>IF($G135&lt;=0,0,H135+D136)</f>
        <v>76525.465317286114</v>
      </c>
      <c r="I136" s="9">
        <f>IF(G134&lt;=0,0,I135+C136)</f>
        <v>90352.118953867757</v>
      </c>
      <c r="J136" s="2"/>
      <c r="K136" s="2"/>
    </row>
    <row r="137" spans="1:11" ht="16.5" thickBot="1" x14ac:dyDescent="0.3">
      <c r="A137" s="5">
        <f t="shared" si="42"/>
        <v>135</v>
      </c>
      <c r="B137" s="6">
        <f>Setup!$B$8</f>
        <v>83438.792135576936</v>
      </c>
      <c r="C137" s="6">
        <f t="shared" si="43"/>
        <v>45676.431666558208</v>
      </c>
      <c r="D137" s="6">
        <f>IF(G136&lt;=0,0,G136*Setup!$B$6/12)</f>
        <v>37762.360469018728</v>
      </c>
      <c r="E137" s="7">
        <f t="shared" si="44"/>
        <v>0.54742441132585051</v>
      </c>
      <c r="F137" s="7">
        <f t="shared" si="45"/>
        <v>0.45257558867414949</v>
      </c>
      <c r="G137" s="6">
        <f t="shared" si="46"/>
        <v>5074643.6319292011</v>
      </c>
      <c r="H137" s="9">
        <f t="shared" ref="H137:H145" si="48">IF(G136&lt;=0,0,H136+D137)</f>
        <v>114287.82578630483</v>
      </c>
      <c r="I137" s="9">
        <f t="shared" ref="I137:I146" si="49">IF(G135&lt;=0,0,I136+C137)</f>
        <v>136028.55062042596</v>
      </c>
      <c r="J137" s="2"/>
      <c r="K137" s="2"/>
    </row>
    <row r="138" spans="1:11" ht="16.5" thickBot="1" x14ac:dyDescent="0.3">
      <c r="A138" s="5">
        <f t="shared" si="42"/>
        <v>136</v>
      </c>
      <c r="B138" s="6">
        <f>Setup!$B$8</f>
        <v>83438.792135576936</v>
      </c>
      <c r="C138" s="6">
        <f t="shared" si="43"/>
        <v>46013.295350099077</v>
      </c>
      <c r="D138" s="6">
        <f>IF(G137&lt;=0,0,G137*Setup!$B$6/12)</f>
        <v>37425.496785477859</v>
      </c>
      <c r="E138" s="7">
        <f t="shared" si="44"/>
        <v>0.55146166635937865</v>
      </c>
      <c r="F138" s="7">
        <f t="shared" si="45"/>
        <v>0.44853833364062135</v>
      </c>
      <c r="G138" s="6">
        <f t="shared" si="46"/>
        <v>5028630.3365791021</v>
      </c>
      <c r="H138" s="9">
        <f t="shared" si="48"/>
        <v>151713.32257178269</v>
      </c>
      <c r="I138" s="9">
        <f t="shared" si="49"/>
        <v>182041.84597052503</v>
      </c>
      <c r="J138" s="2"/>
      <c r="K138" s="2"/>
    </row>
    <row r="139" spans="1:11" ht="16.5" thickBot="1" x14ac:dyDescent="0.3">
      <c r="A139" s="5">
        <f t="shared" si="42"/>
        <v>137</v>
      </c>
      <c r="B139" s="6">
        <f>Setup!$B$8</f>
        <v>83438.792135576936</v>
      </c>
      <c r="C139" s="6">
        <f t="shared" si="43"/>
        <v>46352.643403306058</v>
      </c>
      <c r="D139" s="6">
        <f>IF(G138&lt;=0,0,G138*Setup!$B$6/12)</f>
        <v>37086.148732270878</v>
      </c>
      <c r="E139" s="7">
        <f t="shared" si="44"/>
        <v>0.55552869614877909</v>
      </c>
      <c r="F139" s="7">
        <f t="shared" si="45"/>
        <v>0.44447130385122091</v>
      </c>
      <c r="G139" s="6">
        <f t="shared" si="46"/>
        <v>4982277.6931757964</v>
      </c>
      <c r="H139" s="9">
        <f t="shared" si="48"/>
        <v>188799.47130405356</v>
      </c>
      <c r="I139" s="9">
        <f t="shared" si="49"/>
        <v>228394.48937383108</v>
      </c>
      <c r="J139" s="2"/>
      <c r="K139" s="2"/>
    </row>
    <row r="140" spans="1:11" ht="16.5" thickBot="1" x14ac:dyDescent="0.3">
      <c r="A140" s="5">
        <f t="shared" si="42"/>
        <v>138</v>
      </c>
      <c r="B140" s="6">
        <f>Setup!$B$8</f>
        <v>83438.792135576936</v>
      </c>
      <c r="C140" s="6">
        <f t="shared" si="43"/>
        <v>46694.494148405436</v>
      </c>
      <c r="D140" s="6">
        <f>IF(G139&lt;=0,0,G139*Setup!$B$6/12)</f>
        <v>36744.2979871715</v>
      </c>
      <c r="E140" s="7">
        <f t="shared" si="44"/>
        <v>0.55962572028287627</v>
      </c>
      <c r="F140" s="7">
        <f t="shared" si="45"/>
        <v>0.44037427971712373</v>
      </c>
      <c r="G140" s="6">
        <f t="shared" si="46"/>
        <v>4935583.1990273912</v>
      </c>
      <c r="H140" s="9">
        <f t="shared" si="48"/>
        <v>225543.76929122506</v>
      </c>
      <c r="I140" s="9">
        <f t="shared" si="49"/>
        <v>275088.98352223652</v>
      </c>
      <c r="J140" s="2"/>
      <c r="K140" s="2"/>
    </row>
    <row r="141" spans="1:11" ht="16.5" thickBot="1" x14ac:dyDescent="0.3">
      <c r="A141" s="5">
        <f t="shared" si="42"/>
        <v>139</v>
      </c>
      <c r="B141" s="6">
        <f>Setup!$B$8</f>
        <v>83438.792135576936</v>
      </c>
      <c r="C141" s="6">
        <f t="shared" si="43"/>
        <v>47038.866042749927</v>
      </c>
      <c r="D141" s="6">
        <f>IF(G140&lt;=0,0,G140*Setup!$B$6/12)</f>
        <v>36399.926092827009</v>
      </c>
      <c r="E141" s="7">
        <f t="shared" si="44"/>
        <v>0.56375295996996255</v>
      </c>
      <c r="F141" s="7">
        <f t="shared" si="45"/>
        <v>0.4362470400300375</v>
      </c>
      <c r="G141" s="6">
        <f t="shared" si="46"/>
        <v>4888544.3329846412</v>
      </c>
      <c r="H141" s="9">
        <f t="shared" si="48"/>
        <v>261943.69538405206</v>
      </c>
      <c r="I141" s="9">
        <f t="shared" si="49"/>
        <v>322127.84956498642</v>
      </c>
      <c r="J141" s="2"/>
      <c r="K141" s="2"/>
    </row>
    <row r="142" spans="1:11" ht="16.5" thickBot="1" x14ac:dyDescent="0.3">
      <c r="A142" s="5">
        <f t="shared" si="42"/>
        <v>140</v>
      </c>
      <c r="B142" s="6">
        <f>Setup!$B$8</f>
        <v>83438.792135576936</v>
      </c>
      <c r="C142" s="6">
        <f t="shared" si="43"/>
        <v>47385.777679815212</v>
      </c>
      <c r="D142" s="6">
        <f>IF(G141&lt;=0,0,G141*Setup!$B$6/12)</f>
        <v>36053.014455761724</v>
      </c>
      <c r="E142" s="7">
        <f t="shared" si="44"/>
        <v>0.56791063804974107</v>
      </c>
      <c r="F142" s="7">
        <f t="shared" si="45"/>
        <v>0.43208936195025899</v>
      </c>
      <c r="G142" s="6">
        <f t="shared" si="46"/>
        <v>4841158.5553048262</v>
      </c>
      <c r="H142" s="9">
        <f t="shared" si="48"/>
        <v>297996.70983981376</v>
      </c>
      <c r="I142" s="9">
        <f t="shared" si="49"/>
        <v>369513.62724480161</v>
      </c>
      <c r="J142" s="2"/>
      <c r="K142" s="2"/>
    </row>
    <row r="143" spans="1:11" ht="16.5" thickBot="1" x14ac:dyDescent="0.3">
      <c r="A143" s="5">
        <f t="shared" si="42"/>
        <v>141</v>
      </c>
      <c r="B143" s="6">
        <f>Setup!$B$8</f>
        <v>83438.792135576936</v>
      </c>
      <c r="C143" s="6">
        <f t="shared" si="43"/>
        <v>47735.247790203844</v>
      </c>
      <c r="D143" s="6">
        <f>IF(G142&lt;=0,0,G142*Setup!$B$6/12)</f>
        <v>35703.544345373091</v>
      </c>
      <c r="E143" s="7">
        <f t="shared" si="44"/>
        <v>0.57209897900535778</v>
      </c>
      <c r="F143" s="7">
        <f t="shared" si="45"/>
        <v>0.42790102099464217</v>
      </c>
      <c r="G143" s="6">
        <f t="shared" si="46"/>
        <v>4793423.3075146228</v>
      </c>
      <c r="H143" s="9">
        <f t="shared" si="48"/>
        <v>333700.25418518687</v>
      </c>
      <c r="I143" s="9">
        <f t="shared" si="49"/>
        <v>417248.87503500545</v>
      </c>
      <c r="J143" s="2"/>
      <c r="K143" s="2"/>
    </row>
    <row r="144" spans="1:11" ht="16.5" thickBot="1" x14ac:dyDescent="0.3">
      <c r="A144" s="5">
        <f t="shared" si="42"/>
        <v>142</v>
      </c>
      <c r="B144" s="6">
        <f>Setup!$B$8</f>
        <v>83438.792135576936</v>
      </c>
      <c r="C144" s="6">
        <f t="shared" si="43"/>
        <v>48087.295242656597</v>
      </c>
      <c r="D144" s="6">
        <f>IF(G143&lt;=0,0,G143*Setup!$B$6/12)</f>
        <v>35351.496892920339</v>
      </c>
      <c r="E144" s="7">
        <f t="shared" si="44"/>
        <v>0.57631820897552233</v>
      </c>
      <c r="F144" s="7">
        <f t="shared" si="45"/>
        <v>0.42368179102447767</v>
      </c>
      <c r="G144" s="6">
        <f t="shared" si="46"/>
        <v>4745336.0122719659</v>
      </c>
      <c r="H144" s="9">
        <f t="shared" si="48"/>
        <v>369051.75107810722</v>
      </c>
      <c r="I144" s="9">
        <f t="shared" si="49"/>
        <v>465336.17027766205</v>
      </c>
      <c r="J144" s="2"/>
      <c r="K144" s="2"/>
    </row>
    <row r="145" spans="1:11" ht="16.5" thickBot="1" x14ac:dyDescent="0.3">
      <c r="A145" s="5">
        <f t="shared" si="42"/>
        <v>143</v>
      </c>
      <c r="B145" s="6">
        <f>Setup!$B$8</f>
        <v>83438.792135576936</v>
      </c>
      <c r="C145" s="6">
        <f t="shared" si="43"/>
        <v>48441.939045071187</v>
      </c>
      <c r="D145" s="6">
        <f>IF(G144&lt;=0,0,G144*Setup!$B$6/12)</f>
        <v>34996.853090505749</v>
      </c>
      <c r="E145" s="7">
        <f t="shared" si="44"/>
        <v>0.58056855576671673</v>
      </c>
      <c r="F145" s="7">
        <f t="shared" si="45"/>
        <v>0.41943144423328321</v>
      </c>
      <c r="G145" s="6">
        <f t="shared" si="46"/>
        <v>4696894.0732268943</v>
      </c>
      <c r="H145" s="9">
        <f t="shared" si="48"/>
        <v>404048.60416861298</v>
      </c>
      <c r="I145" s="9">
        <f t="shared" si="49"/>
        <v>513778.10932273325</v>
      </c>
      <c r="J145" s="2"/>
      <c r="K145" s="2"/>
    </row>
    <row r="146" spans="1:11" ht="16.5" thickBot="1" x14ac:dyDescent="0.3">
      <c r="A146" s="5">
        <f t="shared" si="42"/>
        <v>144</v>
      </c>
      <c r="B146" s="6">
        <f>Setup!$B$8</f>
        <v>83438.792135576936</v>
      </c>
      <c r="C146" s="6">
        <f t="shared" si="43"/>
        <v>48799.198345528588</v>
      </c>
      <c r="D146" s="6">
        <f>IF(G145&lt;=0,0,G145*Setup!$B$6/12)</f>
        <v>34639.593790048348</v>
      </c>
      <c r="E146" s="7">
        <f t="shared" si="44"/>
        <v>0.5848502488654963</v>
      </c>
      <c r="F146" s="7">
        <f t="shared" si="45"/>
        <v>0.4151497511345037</v>
      </c>
      <c r="G146" s="6">
        <f t="shared" si="46"/>
        <v>4648094.8748813653</v>
      </c>
      <c r="H146" s="9">
        <f t="shared" ref="H146" si="50">H145+D146</f>
        <v>438688.1979586613</v>
      </c>
      <c r="I146" s="9">
        <f t="shared" si="49"/>
        <v>562577.30766826181</v>
      </c>
      <c r="J146" s="9">
        <f>MIN(H146,200000)*Setup!$B$16</f>
        <v>40000</v>
      </c>
      <c r="K146" s="9">
        <f>MIN(I146,150000)*Setup!$B$16</f>
        <v>30000</v>
      </c>
    </row>
    <row r="147" spans="1:11" ht="16.5" thickBot="1" x14ac:dyDescent="0.3">
      <c r="A147" s="5">
        <f t="shared" si="42"/>
        <v>145</v>
      </c>
      <c r="B147" s="6">
        <f>Setup!$B$8</f>
        <v>83438.792135576936</v>
      </c>
      <c r="C147" s="6">
        <f t="shared" si="43"/>
        <v>49159.09243332687</v>
      </c>
      <c r="D147" s="6">
        <f>IF(G146&lt;=0,0,G146*Setup!$B$6/12)</f>
        <v>34279.699702250065</v>
      </c>
      <c r="E147" s="7">
        <f t="shared" si="44"/>
        <v>0.58916351945087941</v>
      </c>
      <c r="F147" s="7">
        <f t="shared" si="45"/>
        <v>0.41083648054912053</v>
      </c>
      <c r="G147" s="6">
        <f t="shared" si="46"/>
        <v>4598935.7824480385</v>
      </c>
      <c r="H147" s="9">
        <f>IF($G146&lt;=0,0,D147)</f>
        <v>34279.699702250065</v>
      </c>
      <c r="I147" s="9">
        <f>IF(G146&lt;=0,0,C147)</f>
        <v>49159.09243332687</v>
      </c>
      <c r="J147" s="2"/>
      <c r="K147" s="2"/>
    </row>
    <row r="148" spans="1:11" ht="16.5" thickBot="1" x14ac:dyDescent="0.3">
      <c r="A148" s="5">
        <f t="shared" si="42"/>
        <v>146</v>
      </c>
      <c r="B148" s="6">
        <f>Setup!$B$8</f>
        <v>83438.792135576936</v>
      </c>
      <c r="C148" s="6">
        <f t="shared" si="43"/>
        <v>49521.640740022653</v>
      </c>
      <c r="D148" s="6">
        <f>IF(G147&lt;=0,0,G147*Setup!$B$6/12)</f>
        <v>33917.151395554283</v>
      </c>
      <c r="E148" s="7">
        <f t="shared" si="44"/>
        <v>0.59350860040682962</v>
      </c>
      <c r="F148" s="7">
        <f t="shared" si="45"/>
        <v>0.40649139959317032</v>
      </c>
      <c r="G148" s="6">
        <f t="shared" si="46"/>
        <v>4549414.1417080155</v>
      </c>
      <c r="H148" s="9">
        <f>IF($G147&lt;=0,0,H147+D148)</f>
        <v>68196.851097804349</v>
      </c>
      <c r="I148" s="9">
        <f>IF(G146&lt;=0,0,I147+C148)</f>
        <v>98680.733173349523</v>
      </c>
      <c r="J148" s="2"/>
      <c r="K148" s="2"/>
    </row>
    <row r="149" spans="1:11" ht="16.5" thickBot="1" x14ac:dyDescent="0.3">
      <c r="A149" s="5">
        <f t="shared" si="42"/>
        <v>147</v>
      </c>
      <c r="B149" s="6">
        <f>Setup!$B$8</f>
        <v>83438.792135576936</v>
      </c>
      <c r="C149" s="6">
        <f t="shared" si="43"/>
        <v>49886.862840480324</v>
      </c>
      <c r="D149" s="6">
        <f>IF(G148&lt;=0,0,G148*Setup!$B$6/12)</f>
        <v>33551.929295096612</v>
      </c>
      <c r="E149" s="7">
        <f t="shared" si="44"/>
        <v>0.59788572633483006</v>
      </c>
      <c r="F149" s="7">
        <f t="shared" si="45"/>
        <v>0.40211427366516994</v>
      </c>
      <c r="G149" s="6">
        <f t="shared" si="46"/>
        <v>4499527.2788675353</v>
      </c>
      <c r="H149" s="9">
        <f t="shared" ref="H149:H157" si="51">IF(G148&lt;=0,0,H148+D149)</f>
        <v>101748.78039290095</v>
      </c>
      <c r="I149" s="9">
        <f t="shared" ref="I149:I158" si="52">IF(G147&lt;=0,0,I148+C149)</f>
        <v>148567.59601382984</v>
      </c>
      <c r="J149" s="2"/>
      <c r="K149" s="2"/>
    </row>
    <row r="150" spans="1:11" ht="16.5" thickBot="1" x14ac:dyDescent="0.3">
      <c r="A150" s="5">
        <f t="shared" si="42"/>
        <v>148</v>
      </c>
      <c r="B150" s="6">
        <f>Setup!$B$8</f>
        <v>83438.792135576936</v>
      </c>
      <c r="C150" s="6">
        <f t="shared" si="43"/>
        <v>50254.778453928862</v>
      </c>
      <c r="D150" s="6">
        <f>IF(G149&lt;=0,0,G149*Setup!$B$6/12)</f>
        <v>33184.013681648074</v>
      </c>
      <c r="E150" s="7">
        <f t="shared" si="44"/>
        <v>0.6022951335665494</v>
      </c>
      <c r="F150" s="7">
        <f t="shared" si="45"/>
        <v>0.3977048664334506</v>
      </c>
      <c r="G150" s="6">
        <f t="shared" si="46"/>
        <v>4449272.5004136069</v>
      </c>
      <c r="H150" s="9">
        <f t="shared" si="51"/>
        <v>134932.79407454902</v>
      </c>
      <c r="I150" s="9">
        <f t="shared" si="52"/>
        <v>198822.37446775869</v>
      </c>
      <c r="J150" s="2"/>
      <c r="K150" s="2"/>
    </row>
    <row r="151" spans="1:11" ht="16.5" thickBot="1" x14ac:dyDescent="0.3">
      <c r="A151" s="5">
        <f t="shared" si="42"/>
        <v>149</v>
      </c>
      <c r="B151" s="6">
        <f>Setup!$B$8</f>
        <v>83438.792135576936</v>
      </c>
      <c r="C151" s="6">
        <f t="shared" si="43"/>
        <v>50625.407445026583</v>
      </c>
      <c r="D151" s="6">
        <f>IF(G150&lt;=0,0,G150*Setup!$B$6/12)</f>
        <v>32813.384690550352</v>
      </c>
      <c r="E151" s="7">
        <f t="shared" si="44"/>
        <v>0.60673706017660267</v>
      </c>
      <c r="F151" s="7">
        <f t="shared" si="45"/>
        <v>0.39326293982339733</v>
      </c>
      <c r="G151" s="6">
        <f t="shared" si="46"/>
        <v>4398647.0929685803</v>
      </c>
      <c r="H151" s="9">
        <f t="shared" si="51"/>
        <v>167746.17876509938</v>
      </c>
      <c r="I151" s="9">
        <f t="shared" si="52"/>
        <v>249447.78191278529</v>
      </c>
      <c r="J151" s="2"/>
      <c r="K151" s="2"/>
    </row>
    <row r="152" spans="1:11" ht="16.5" thickBot="1" x14ac:dyDescent="0.3">
      <c r="A152" s="5">
        <f t="shared" si="42"/>
        <v>150</v>
      </c>
      <c r="B152" s="6">
        <f>Setup!$B$8</f>
        <v>83438.792135576936</v>
      </c>
      <c r="C152" s="6">
        <f t="shared" si="43"/>
        <v>50998.769824933654</v>
      </c>
      <c r="D152" s="6">
        <f>IF(G151&lt;=0,0,G151*Setup!$B$6/12)</f>
        <v>32440.022310643279</v>
      </c>
      <c r="E152" s="7">
        <f t="shared" si="44"/>
        <v>0.61121174599540506</v>
      </c>
      <c r="F152" s="7">
        <f t="shared" si="45"/>
        <v>0.38878825400459488</v>
      </c>
      <c r="G152" s="6">
        <f t="shared" si="46"/>
        <v>4347648.3231436471</v>
      </c>
      <c r="H152" s="9">
        <f t="shared" si="51"/>
        <v>200186.20107574266</v>
      </c>
      <c r="I152" s="9">
        <f t="shared" si="52"/>
        <v>300446.55173771892</v>
      </c>
      <c r="J152" s="2"/>
      <c r="K152" s="2"/>
    </row>
    <row r="153" spans="1:11" ht="16.5" thickBot="1" x14ac:dyDescent="0.3">
      <c r="A153" s="5">
        <f t="shared" si="42"/>
        <v>151</v>
      </c>
      <c r="B153" s="6">
        <f>Setup!$B$8</f>
        <v>83438.792135576936</v>
      </c>
      <c r="C153" s="6">
        <f t="shared" si="43"/>
        <v>51374.88575239254</v>
      </c>
      <c r="D153" s="6">
        <f>IF(G152&lt;=0,0,G152*Setup!$B$6/12)</f>
        <v>32063.906383184396</v>
      </c>
      <c r="E153" s="7">
        <f t="shared" si="44"/>
        <v>0.61571943262212125</v>
      </c>
      <c r="F153" s="7">
        <f t="shared" si="45"/>
        <v>0.3842805673778788</v>
      </c>
      <c r="G153" s="6">
        <f t="shared" si="46"/>
        <v>4296273.4373912541</v>
      </c>
      <c r="H153" s="9">
        <f t="shared" si="51"/>
        <v>232250.10745892706</v>
      </c>
      <c r="I153" s="9">
        <f t="shared" si="52"/>
        <v>351821.43749011145</v>
      </c>
      <c r="J153" s="2"/>
      <c r="K153" s="2"/>
    </row>
    <row r="154" spans="1:11" ht="16.5" thickBot="1" x14ac:dyDescent="0.3">
      <c r="A154" s="5">
        <f t="shared" si="42"/>
        <v>152</v>
      </c>
      <c r="B154" s="6">
        <f>Setup!$B$8</f>
        <v>83438.792135576936</v>
      </c>
      <c r="C154" s="6">
        <f t="shared" si="43"/>
        <v>51753.775534816436</v>
      </c>
      <c r="D154" s="6">
        <f>IF(G153&lt;=0,0,G153*Setup!$B$6/12)</f>
        <v>31685.016600760497</v>
      </c>
      <c r="E154" s="7">
        <f t="shared" si="44"/>
        <v>0.62026036343770941</v>
      </c>
      <c r="F154" s="7">
        <f t="shared" si="45"/>
        <v>0.37973963656229059</v>
      </c>
      <c r="G154" s="6">
        <f t="shared" si="46"/>
        <v>4244519.661856438</v>
      </c>
      <c r="H154" s="9">
        <f t="shared" si="51"/>
        <v>263935.12405968754</v>
      </c>
      <c r="I154" s="9">
        <f t="shared" si="52"/>
        <v>403575.21302492789</v>
      </c>
      <c r="J154" s="2"/>
      <c r="K154" s="2"/>
    </row>
    <row r="155" spans="1:11" ht="16.5" thickBot="1" x14ac:dyDescent="0.3">
      <c r="A155" s="5">
        <f t="shared" si="42"/>
        <v>153</v>
      </c>
      <c r="B155" s="6">
        <f>Setup!$B$8</f>
        <v>83438.792135576936</v>
      </c>
      <c r="C155" s="6">
        <f t="shared" si="43"/>
        <v>52135.459629385703</v>
      </c>
      <c r="D155" s="6">
        <f>IF(G154&lt;=0,0,G154*Setup!$B$6/12)</f>
        <v>31303.332506191229</v>
      </c>
      <c r="E155" s="7">
        <f t="shared" si="44"/>
        <v>0.62483478361806244</v>
      </c>
      <c r="F155" s="7">
        <f t="shared" si="45"/>
        <v>0.37516521638193756</v>
      </c>
      <c r="G155" s="6">
        <f t="shared" si="46"/>
        <v>4192384.2022270523</v>
      </c>
      <c r="H155" s="9">
        <f t="shared" si="51"/>
        <v>295238.45656587876</v>
      </c>
      <c r="I155" s="9">
        <f t="shared" si="52"/>
        <v>455710.67265431362</v>
      </c>
      <c r="J155" s="2"/>
      <c r="K155" s="2"/>
    </row>
    <row r="156" spans="1:11" ht="16.5" thickBot="1" x14ac:dyDescent="0.3">
      <c r="A156" s="5">
        <f t="shared" si="42"/>
        <v>154</v>
      </c>
      <c r="B156" s="6">
        <f>Setup!$B$8</f>
        <v>83438.792135576936</v>
      </c>
      <c r="C156" s="6">
        <f t="shared" si="43"/>
        <v>52519.95864415243</v>
      </c>
      <c r="D156" s="6">
        <f>IF(G155&lt;=0,0,G155*Setup!$B$6/12)</f>
        <v>30918.83349142451</v>
      </c>
      <c r="E156" s="7">
        <f t="shared" si="44"/>
        <v>0.62944294014724567</v>
      </c>
      <c r="F156" s="7">
        <f t="shared" si="45"/>
        <v>0.37055705985275433</v>
      </c>
      <c r="G156" s="6">
        <f t="shared" si="46"/>
        <v>4139864.2435828997</v>
      </c>
      <c r="H156" s="9">
        <f t="shared" si="51"/>
        <v>326157.29005730327</v>
      </c>
      <c r="I156" s="9">
        <f t="shared" si="52"/>
        <v>508230.63129846606</v>
      </c>
      <c r="J156" s="2"/>
      <c r="K156" s="2"/>
    </row>
    <row r="157" spans="1:11" ht="16.5" thickBot="1" x14ac:dyDescent="0.3">
      <c r="A157" s="5">
        <f t="shared" si="42"/>
        <v>155</v>
      </c>
      <c r="B157" s="6">
        <f>Setup!$B$8</f>
        <v>83438.792135576936</v>
      </c>
      <c r="C157" s="6">
        <f t="shared" si="43"/>
        <v>52907.293339153053</v>
      </c>
      <c r="D157" s="6">
        <f>IF(G156&lt;=0,0,G156*Setup!$B$6/12)</f>
        <v>30531.498796423883</v>
      </c>
      <c r="E157" s="7">
        <f t="shared" si="44"/>
        <v>0.63408508183083168</v>
      </c>
      <c r="F157" s="7">
        <f t="shared" si="45"/>
        <v>0.36591491816916838</v>
      </c>
      <c r="G157" s="6">
        <f t="shared" si="46"/>
        <v>4086956.9502437469</v>
      </c>
      <c r="H157" s="9">
        <f t="shared" si="51"/>
        <v>356688.78885372716</v>
      </c>
      <c r="I157" s="9">
        <f t="shared" si="52"/>
        <v>561137.92463761917</v>
      </c>
      <c r="J157" s="2"/>
      <c r="K157" s="2"/>
    </row>
    <row r="158" spans="1:11" ht="16.5" thickBot="1" x14ac:dyDescent="0.3">
      <c r="A158" s="5">
        <f t="shared" si="42"/>
        <v>156</v>
      </c>
      <c r="B158" s="6">
        <f>Setup!$B$8</f>
        <v>83438.792135576936</v>
      </c>
      <c r="C158" s="6">
        <f t="shared" si="43"/>
        <v>53297.484627529309</v>
      </c>
      <c r="D158" s="6">
        <f>IF(G157&lt;=0,0,G157*Setup!$B$6/12)</f>
        <v>30141.30750804763</v>
      </c>
      <c r="E158" s="7">
        <f t="shared" si="44"/>
        <v>0.63876145930933403</v>
      </c>
      <c r="F158" s="7">
        <f t="shared" si="45"/>
        <v>0.36123854069066597</v>
      </c>
      <c r="G158" s="6">
        <f t="shared" si="46"/>
        <v>4033659.4656162173</v>
      </c>
      <c r="H158" s="9">
        <f t="shared" ref="H158" si="53">H157+D158</f>
        <v>386830.09636177478</v>
      </c>
      <c r="I158" s="9">
        <f t="shared" si="52"/>
        <v>614435.40926514845</v>
      </c>
      <c r="J158" s="9">
        <f>MIN(H158,200000)*Setup!$B$16</f>
        <v>40000</v>
      </c>
      <c r="K158" s="9">
        <f>MIN(I158,150000)*Setup!$B$16</f>
        <v>30000</v>
      </c>
    </row>
    <row r="159" spans="1:11" ht="16.5" thickBot="1" x14ac:dyDescent="0.3">
      <c r="A159" s="5">
        <f t="shared" si="42"/>
        <v>157</v>
      </c>
      <c r="B159" s="6">
        <f>Setup!$B$8</f>
        <v>83438.792135576936</v>
      </c>
      <c r="C159" s="6">
        <f t="shared" si="43"/>
        <v>53690.55357665733</v>
      </c>
      <c r="D159" s="6">
        <f>IF(G158&lt;=0,0,G158*Setup!$B$6/12)</f>
        <v>29748.238558919602</v>
      </c>
      <c r="E159" s="7">
        <f t="shared" si="44"/>
        <v>0.64347232507174035</v>
      </c>
      <c r="F159" s="7">
        <f t="shared" si="45"/>
        <v>0.35652767492825965</v>
      </c>
      <c r="G159" s="6">
        <f t="shared" si="46"/>
        <v>3979968.9120395598</v>
      </c>
      <c r="H159" s="9">
        <f>IF($G158&lt;=0,0,D159)</f>
        <v>29748.238558919602</v>
      </c>
      <c r="I159" s="9">
        <f>IF(G158&lt;=0,0,C159)</f>
        <v>53690.55357665733</v>
      </c>
      <c r="J159" s="2"/>
      <c r="K159" s="2"/>
    </row>
    <row r="160" spans="1:11" ht="16.5" thickBot="1" x14ac:dyDescent="0.3">
      <c r="A160" s="5">
        <f t="shared" si="42"/>
        <v>158</v>
      </c>
      <c r="B160" s="6">
        <f>Setup!$B$8</f>
        <v>83438.792135576936</v>
      </c>
      <c r="C160" s="6">
        <f t="shared" si="43"/>
        <v>54086.521409285182</v>
      </c>
      <c r="D160" s="6">
        <f>IF(G159&lt;=0,0,G159*Setup!$B$6/12)</f>
        <v>29352.270726291754</v>
      </c>
      <c r="E160" s="7">
        <f t="shared" si="44"/>
        <v>0.64821793346914447</v>
      </c>
      <c r="F160" s="7">
        <f t="shared" si="45"/>
        <v>0.35178206653085559</v>
      </c>
      <c r="G160" s="6">
        <f t="shared" si="46"/>
        <v>3925882.3906302745</v>
      </c>
      <c r="H160" s="9">
        <f>IF($G159&lt;=0,0,H159+D160)</f>
        <v>59100.509285211359</v>
      </c>
      <c r="I160" s="9">
        <f>IF(G158&lt;=0,0,I159+C160)</f>
        <v>107777.07498594251</v>
      </c>
      <c r="J160" s="2"/>
      <c r="K160" s="2"/>
    </row>
    <row r="161" spans="1:11" ht="16.5" thickBot="1" x14ac:dyDescent="0.3">
      <c r="A161" s="5">
        <f t="shared" si="42"/>
        <v>159</v>
      </c>
      <c r="B161" s="6">
        <f>Setup!$B$8</f>
        <v>83438.792135576936</v>
      </c>
      <c r="C161" s="6">
        <f t="shared" si="43"/>
        <v>54485.409504678668</v>
      </c>
      <c r="D161" s="6">
        <f>IF(G160&lt;=0,0,G160*Setup!$B$6/12)</f>
        <v>28953.382630898272</v>
      </c>
      <c r="E161" s="7">
        <f t="shared" si="44"/>
        <v>0.65299854072847952</v>
      </c>
      <c r="F161" s="7">
        <f t="shared" si="45"/>
        <v>0.3470014592715206</v>
      </c>
      <c r="G161" s="6">
        <f t="shared" si="46"/>
        <v>3871396.981125596</v>
      </c>
      <c r="H161" s="9">
        <f t="shared" ref="H161:H169" si="54">IF(G160&lt;=0,0,H160+D161)</f>
        <v>88053.891916109627</v>
      </c>
      <c r="I161" s="9">
        <f t="shared" ref="I161:I170" si="55">IF(G159&lt;=0,0,I160+C161)</f>
        <v>162262.48449062119</v>
      </c>
      <c r="J161" s="2"/>
      <c r="K161" s="2"/>
    </row>
    <row r="162" spans="1:11" ht="16.5" thickBot="1" x14ac:dyDescent="0.3">
      <c r="A162" s="5">
        <f t="shared" si="42"/>
        <v>160</v>
      </c>
      <c r="B162" s="6">
        <f>Setup!$B$8</f>
        <v>83438.792135576936</v>
      </c>
      <c r="C162" s="6">
        <f t="shared" si="43"/>
        <v>54887.239399775674</v>
      </c>
      <c r="D162" s="6">
        <f>IF(G161&lt;=0,0,G161*Setup!$B$6/12)</f>
        <v>28551.552735801266</v>
      </c>
      <c r="E162" s="7">
        <f t="shared" si="44"/>
        <v>0.65781440496635202</v>
      </c>
      <c r="F162" s="7">
        <f t="shared" si="45"/>
        <v>0.34218559503364804</v>
      </c>
      <c r="G162" s="6">
        <f t="shared" si="46"/>
        <v>3816509.7417258201</v>
      </c>
      <c r="H162" s="9">
        <f t="shared" si="54"/>
        <v>116605.44465191089</v>
      </c>
      <c r="I162" s="9">
        <f t="shared" si="55"/>
        <v>217149.72389039688</v>
      </c>
      <c r="J162" s="2"/>
      <c r="K162" s="2"/>
    </row>
    <row r="163" spans="1:11" ht="16.5" thickBot="1" x14ac:dyDescent="0.3">
      <c r="A163" s="5">
        <f t="shared" si="42"/>
        <v>161</v>
      </c>
      <c r="B163" s="6">
        <f>Setup!$B$8</f>
        <v>83438.792135576936</v>
      </c>
      <c r="C163" s="6">
        <f t="shared" si="43"/>
        <v>55292.032790349011</v>
      </c>
      <c r="D163" s="6">
        <f>IF(G162&lt;=0,0,G162*Setup!$B$6/12)</f>
        <v>28146.759345227922</v>
      </c>
      <c r="E163" s="7">
        <f t="shared" si="44"/>
        <v>0.66266578620297878</v>
      </c>
      <c r="F163" s="7">
        <f t="shared" si="45"/>
        <v>0.33733421379702122</v>
      </c>
      <c r="G163" s="6">
        <f t="shared" si="46"/>
        <v>3761217.7089354713</v>
      </c>
      <c r="H163" s="9">
        <f t="shared" si="54"/>
        <v>144752.2039971388</v>
      </c>
      <c r="I163" s="9">
        <f t="shared" si="55"/>
        <v>272441.75668074586</v>
      </c>
      <c r="J163" s="2"/>
      <c r="K163" s="2"/>
    </row>
    <row r="164" spans="1:11" ht="16.5" thickBot="1" x14ac:dyDescent="0.3">
      <c r="A164" s="5">
        <f t="shared" si="42"/>
        <v>162</v>
      </c>
      <c r="B164" s="6">
        <f>Setup!$B$8</f>
        <v>83438.792135576936</v>
      </c>
      <c r="C164" s="6">
        <f t="shared" si="43"/>
        <v>55699.811532177831</v>
      </c>
      <c r="D164" s="6">
        <f>IF(G163&lt;=0,0,G163*Setup!$B$6/12)</f>
        <v>27738.980603399101</v>
      </c>
      <c r="E164" s="7">
        <f t="shared" si="44"/>
        <v>0.66755294637622564</v>
      </c>
      <c r="F164" s="7">
        <f t="shared" si="45"/>
        <v>0.33244705362377425</v>
      </c>
      <c r="G164" s="6">
        <f t="shared" si="46"/>
        <v>3705517.8974032933</v>
      </c>
      <c r="H164" s="9">
        <f t="shared" si="54"/>
        <v>172491.1846005379</v>
      </c>
      <c r="I164" s="9">
        <f t="shared" si="55"/>
        <v>328141.56821292371</v>
      </c>
      <c r="J164" s="2"/>
      <c r="K164" s="2"/>
    </row>
    <row r="165" spans="1:11" ht="16.5" thickBot="1" x14ac:dyDescent="0.3">
      <c r="A165" s="5">
        <f t="shared" si="42"/>
        <v>163</v>
      </c>
      <c r="B165" s="6">
        <f>Setup!$B$8</f>
        <v>83438.792135576936</v>
      </c>
      <c r="C165" s="6">
        <f t="shared" si="43"/>
        <v>56110.597642227644</v>
      </c>
      <c r="D165" s="6">
        <f>IF(G164&lt;=0,0,G164*Setup!$B$6/12)</f>
        <v>27328.194493349289</v>
      </c>
      <c r="E165" s="7">
        <f t="shared" si="44"/>
        <v>0.6724761493557504</v>
      </c>
      <c r="F165" s="7">
        <f t="shared" si="45"/>
        <v>0.3275238506442496</v>
      </c>
      <c r="G165" s="6">
        <f t="shared" si="46"/>
        <v>3649407.2997610657</v>
      </c>
      <c r="H165" s="9">
        <f t="shared" si="54"/>
        <v>199819.3790938872</v>
      </c>
      <c r="I165" s="9">
        <f t="shared" si="55"/>
        <v>384252.16585515137</v>
      </c>
      <c r="J165" s="2"/>
      <c r="K165" s="2"/>
    </row>
    <row r="166" spans="1:11" ht="16.5" thickBot="1" x14ac:dyDescent="0.3">
      <c r="A166" s="5">
        <f t="shared" si="42"/>
        <v>164</v>
      </c>
      <c r="B166" s="6">
        <f>Setup!$B$8</f>
        <v>83438.792135576936</v>
      </c>
      <c r="C166" s="6">
        <f t="shared" si="43"/>
        <v>56524.413299839071</v>
      </c>
      <c r="D166" s="6">
        <f>IF(G165&lt;=0,0,G165*Setup!$B$6/12)</f>
        <v>26914.378835737862</v>
      </c>
      <c r="E166" s="7">
        <f t="shared" si="44"/>
        <v>0.67743566095724894</v>
      </c>
      <c r="F166" s="7">
        <f t="shared" si="45"/>
        <v>0.32256433904275095</v>
      </c>
      <c r="G166" s="6">
        <f t="shared" si="46"/>
        <v>3592882.8864612267</v>
      </c>
      <c r="H166" s="9">
        <f t="shared" si="54"/>
        <v>226733.75792962505</v>
      </c>
      <c r="I166" s="9">
        <f t="shared" si="55"/>
        <v>440776.57915499044</v>
      </c>
      <c r="J166" s="2"/>
      <c r="K166" s="2"/>
    </row>
    <row r="167" spans="1:11" ht="16.5" thickBot="1" x14ac:dyDescent="0.3">
      <c r="A167" s="5">
        <f t="shared" si="42"/>
        <v>165</v>
      </c>
      <c r="B167" s="6">
        <f>Setup!$B$8</f>
        <v>83438.792135576936</v>
      </c>
      <c r="C167" s="6">
        <f t="shared" si="43"/>
        <v>56941.280847925387</v>
      </c>
      <c r="D167" s="6">
        <f>IF(G166&lt;=0,0,G166*Setup!$B$6/12)</f>
        <v>26497.511287651545</v>
      </c>
      <c r="E167" s="7">
        <f t="shared" si="44"/>
        <v>0.68243174895680869</v>
      </c>
      <c r="F167" s="7">
        <f t="shared" si="45"/>
        <v>0.3175682510431912</v>
      </c>
      <c r="G167" s="6">
        <f t="shared" si="46"/>
        <v>3535941.6056133015</v>
      </c>
      <c r="H167" s="9">
        <f t="shared" si="54"/>
        <v>253231.2692172766</v>
      </c>
      <c r="I167" s="9">
        <f t="shared" si="55"/>
        <v>497717.86000291584</v>
      </c>
      <c r="J167" s="2"/>
      <c r="K167" s="2"/>
    </row>
    <row r="168" spans="1:11" ht="16.5" thickBot="1" x14ac:dyDescent="0.3">
      <c r="A168" s="5">
        <f t="shared" si="42"/>
        <v>166</v>
      </c>
      <c r="B168" s="6">
        <f>Setup!$B$8</f>
        <v>83438.792135576936</v>
      </c>
      <c r="C168" s="6">
        <f t="shared" si="43"/>
        <v>57361.222794178844</v>
      </c>
      <c r="D168" s="6">
        <f>IF(G167&lt;=0,0,G167*Setup!$B$6/12)</f>
        <v>26077.569341398095</v>
      </c>
      <c r="E168" s="7">
        <f t="shared" si="44"/>
        <v>0.68746468310536535</v>
      </c>
      <c r="F168" s="7">
        <f t="shared" si="45"/>
        <v>0.31253531689463476</v>
      </c>
      <c r="G168" s="6">
        <f t="shared" si="46"/>
        <v>3478580.3828191226</v>
      </c>
      <c r="H168" s="9">
        <f t="shared" si="54"/>
        <v>279308.83855867467</v>
      </c>
      <c r="I168" s="9">
        <f t="shared" si="55"/>
        <v>555079.08279709471</v>
      </c>
      <c r="J168" s="2"/>
      <c r="K168" s="2"/>
    </row>
    <row r="169" spans="1:11" ht="16.5" thickBot="1" x14ac:dyDescent="0.3">
      <c r="A169" s="5">
        <f t="shared" si="42"/>
        <v>167</v>
      </c>
      <c r="B169" s="6">
        <f>Setup!$B$8</f>
        <v>83438.792135576936</v>
      </c>
      <c r="C169" s="6">
        <f t="shared" si="43"/>
        <v>57784.261812285913</v>
      </c>
      <c r="D169" s="6">
        <f>IF(G168&lt;=0,0,G168*Setup!$B$6/12)</f>
        <v>25654.530323291026</v>
      </c>
      <c r="E169" s="7">
        <f t="shared" si="44"/>
        <v>0.69253473514326735</v>
      </c>
      <c r="F169" s="7">
        <f t="shared" si="45"/>
        <v>0.3074652648567327</v>
      </c>
      <c r="G169" s="6">
        <f t="shared" si="46"/>
        <v>3420796.1210068366</v>
      </c>
      <c r="H169" s="9">
        <f t="shared" si="54"/>
        <v>304963.3688819657</v>
      </c>
      <c r="I169" s="9">
        <f t="shared" si="55"/>
        <v>612863.34460938058</v>
      </c>
      <c r="J169" s="2"/>
      <c r="K169" s="2"/>
    </row>
    <row r="170" spans="1:11" ht="16.5" thickBot="1" x14ac:dyDescent="0.3">
      <c r="A170" s="5">
        <f t="shared" si="42"/>
        <v>168</v>
      </c>
      <c r="B170" s="6">
        <f>Setup!$B$8</f>
        <v>83438.792135576936</v>
      </c>
      <c r="C170" s="6">
        <f t="shared" si="43"/>
        <v>58210.42074315151</v>
      </c>
      <c r="D170" s="6">
        <f>IF(G169&lt;=0,0,G169*Setup!$B$6/12)</f>
        <v>25228.371392425423</v>
      </c>
      <c r="E170" s="7">
        <f t="shared" si="44"/>
        <v>0.69764217881494883</v>
      </c>
      <c r="F170" s="7">
        <f t="shared" si="45"/>
        <v>0.30235782118505117</v>
      </c>
      <c r="G170" s="6">
        <f t="shared" si="46"/>
        <v>3362585.7002636851</v>
      </c>
      <c r="H170" s="9">
        <f t="shared" ref="H170" si="56">H169+D170</f>
        <v>330191.74027439114</v>
      </c>
      <c r="I170" s="9">
        <f t="shared" si="55"/>
        <v>671073.76535253203</v>
      </c>
      <c r="J170" s="9">
        <f>MIN(H170,200000)*Setup!$B$16</f>
        <v>40000</v>
      </c>
      <c r="K170" s="9">
        <f>MIN(I170,150000)*Setup!$B$16</f>
        <v>30000</v>
      </c>
    </row>
    <row r="171" spans="1:11" ht="16.5" thickBot="1" x14ac:dyDescent="0.3">
      <c r="A171" s="5">
        <f t="shared" si="42"/>
        <v>169</v>
      </c>
      <c r="B171" s="6">
        <f>Setup!$B$8</f>
        <v>83438.792135576936</v>
      </c>
      <c r="C171" s="6">
        <f t="shared" si="43"/>
        <v>58639.722596132255</v>
      </c>
      <c r="D171" s="6">
        <f>IF(G170&lt;=0,0,G170*Setup!$B$6/12)</f>
        <v>24799.069539444678</v>
      </c>
      <c r="E171" s="7">
        <f t="shared" si="44"/>
        <v>0.70278728988370909</v>
      </c>
      <c r="F171" s="7">
        <f t="shared" si="45"/>
        <v>0.29721271011629086</v>
      </c>
      <c r="G171" s="6">
        <f t="shared" si="46"/>
        <v>3303945.9776675529</v>
      </c>
      <c r="H171" s="9">
        <f>IF($G170&lt;=0,0,D171)</f>
        <v>24799.069539444678</v>
      </c>
      <c r="I171" s="9">
        <f>IF(G170&lt;=0,0,C171)</f>
        <v>58639.722596132255</v>
      </c>
      <c r="J171" s="2"/>
      <c r="K171" s="2"/>
    </row>
    <row r="172" spans="1:11" ht="16.5" thickBot="1" x14ac:dyDescent="0.3">
      <c r="A172" s="5">
        <f t="shared" si="42"/>
        <v>170</v>
      </c>
      <c r="B172" s="6">
        <f>Setup!$B$8</f>
        <v>83438.792135576936</v>
      </c>
      <c r="C172" s="6">
        <f t="shared" si="43"/>
        <v>59072.190550278741</v>
      </c>
      <c r="D172" s="6">
        <f>IF(G171&lt;=0,0,G171*Setup!$B$6/12)</f>
        <v>24366.601585298198</v>
      </c>
      <c r="E172" s="7">
        <f t="shared" si="44"/>
        <v>0.70797034614660159</v>
      </c>
      <c r="F172" s="7">
        <f t="shared" si="45"/>
        <v>0.29202965385339846</v>
      </c>
      <c r="G172" s="6">
        <f t="shared" si="46"/>
        <v>3244873.787117274</v>
      </c>
      <c r="H172" s="9">
        <f>IF($G171&lt;=0,0,H171+D172)</f>
        <v>49165.671124742876</v>
      </c>
      <c r="I172" s="9">
        <f>IF(G170&lt;=0,0,I171+C172)</f>
        <v>117711.913146411</v>
      </c>
      <c r="J172" s="2"/>
      <c r="K172" s="2"/>
    </row>
    <row r="173" spans="1:11" ht="16.5" thickBot="1" x14ac:dyDescent="0.3">
      <c r="A173" s="5">
        <f t="shared" si="42"/>
        <v>171</v>
      </c>
      <c r="B173" s="6">
        <f>Setup!$B$8</f>
        <v>83438.792135576936</v>
      </c>
      <c r="C173" s="6">
        <f t="shared" si="43"/>
        <v>59507.847955587044</v>
      </c>
      <c r="D173" s="6">
        <f>IF(G172&lt;=0,0,G172*Setup!$B$6/12)</f>
        <v>23930.944179989892</v>
      </c>
      <c r="E173" s="7">
        <f t="shared" si="44"/>
        <v>0.71319162744943276</v>
      </c>
      <c r="F173" s="7">
        <f t="shared" si="45"/>
        <v>0.28680837255056729</v>
      </c>
      <c r="G173" s="6">
        <f t="shared" si="46"/>
        <v>3185365.9391616872</v>
      </c>
      <c r="H173" s="9">
        <f t="shared" ref="H173:H181" si="57">IF(G172&lt;=0,0,H172+D173)</f>
        <v>73096.615304732768</v>
      </c>
      <c r="I173" s="9">
        <f t="shared" ref="I173:I182" si="58">IF(G171&lt;=0,0,I172+C173)</f>
        <v>177219.76110199804</v>
      </c>
      <c r="J173" s="2"/>
      <c r="K173" s="2"/>
    </row>
    <row r="174" spans="1:11" ht="16.5" thickBot="1" x14ac:dyDescent="0.3">
      <c r="A174" s="5">
        <f t="shared" si="42"/>
        <v>172</v>
      </c>
      <c r="B174" s="6">
        <f>Setup!$B$8</f>
        <v>83438.792135576936</v>
      </c>
      <c r="C174" s="6">
        <f t="shared" si="43"/>
        <v>59946.718334259494</v>
      </c>
      <c r="D174" s="6">
        <f>IF(G173&lt;=0,0,G173*Setup!$B$6/12)</f>
        <v>23492.073801317441</v>
      </c>
      <c r="E174" s="7">
        <f t="shared" si="44"/>
        <v>0.71845141570187221</v>
      </c>
      <c r="F174" s="7">
        <f t="shared" si="45"/>
        <v>0.28154858429812774</v>
      </c>
      <c r="G174" s="6">
        <f t="shared" si="46"/>
        <v>3125419.2208274277</v>
      </c>
      <c r="H174" s="9">
        <f t="shared" si="57"/>
        <v>96588.689106050209</v>
      </c>
      <c r="I174" s="9">
        <f t="shared" si="58"/>
        <v>237166.47943625753</v>
      </c>
      <c r="J174" s="2"/>
      <c r="K174" s="2"/>
    </row>
    <row r="175" spans="1:11" ht="16.5" thickBot="1" x14ac:dyDescent="0.3">
      <c r="A175" s="5">
        <f t="shared" si="42"/>
        <v>173</v>
      </c>
      <c r="B175" s="6">
        <f>Setup!$B$8</f>
        <v>83438.792135576936</v>
      </c>
      <c r="C175" s="6">
        <f t="shared" si="43"/>
        <v>60388.825381974661</v>
      </c>
      <c r="D175" s="6">
        <f>IF(G174&lt;=0,0,G174*Setup!$B$6/12)</f>
        <v>23049.966753602279</v>
      </c>
      <c r="E175" s="7">
        <f t="shared" si="44"/>
        <v>0.72374999489267355</v>
      </c>
      <c r="F175" s="7">
        <f t="shared" si="45"/>
        <v>0.27625000510732645</v>
      </c>
      <c r="G175" s="6">
        <f t="shared" si="46"/>
        <v>3065030.395445453</v>
      </c>
      <c r="H175" s="9">
        <f t="shared" si="57"/>
        <v>119638.65585965248</v>
      </c>
      <c r="I175" s="9">
        <f t="shared" si="58"/>
        <v>297555.30481823219</v>
      </c>
      <c r="J175" s="2"/>
      <c r="K175" s="2"/>
    </row>
    <row r="176" spans="1:11" ht="16.5" thickBot="1" x14ac:dyDescent="0.3">
      <c r="A176" s="5">
        <f t="shared" si="42"/>
        <v>174</v>
      </c>
      <c r="B176" s="6">
        <f>Setup!$B$8</f>
        <v>83438.792135576936</v>
      </c>
      <c r="C176" s="6">
        <f t="shared" si="43"/>
        <v>60834.192969166717</v>
      </c>
      <c r="D176" s="6">
        <f>IF(G175&lt;=0,0,G175*Setup!$B$6/12)</f>
        <v>22604.599166410215</v>
      </c>
      <c r="E176" s="7">
        <f t="shared" si="44"/>
        <v>0.72908765110500695</v>
      </c>
      <c r="F176" s="7">
        <f t="shared" si="45"/>
        <v>0.27091234889499299</v>
      </c>
      <c r="G176" s="6">
        <f t="shared" si="46"/>
        <v>3004196.2024762863</v>
      </c>
      <c r="H176" s="9">
        <f t="shared" si="57"/>
        <v>142243.25502606269</v>
      </c>
      <c r="I176" s="9">
        <f t="shared" si="58"/>
        <v>358389.49778739893</v>
      </c>
      <c r="J176" s="2"/>
      <c r="K176" s="2"/>
    </row>
    <row r="177" spans="1:11" ht="16.5" thickBot="1" x14ac:dyDescent="0.3">
      <c r="A177" s="5">
        <f t="shared" si="42"/>
        <v>175</v>
      </c>
      <c r="B177" s="6">
        <f>Setup!$B$8</f>
        <v>83438.792135576936</v>
      </c>
      <c r="C177" s="6">
        <f t="shared" si="43"/>
        <v>61282.845142314327</v>
      </c>
      <c r="D177" s="6">
        <f>IF(G176&lt;=0,0,G176*Setup!$B$6/12)</f>
        <v>22155.946993262609</v>
      </c>
      <c r="E177" s="7">
        <f t="shared" si="44"/>
        <v>0.7344646725319065</v>
      </c>
      <c r="F177" s="7">
        <f t="shared" si="45"/>
        <v>0.26553532746809355</v>
      </c>
      <c r="G177" s="6">
        <f t="shared" si="46"/>
        <v>2942913.3573339721</v>
      </c>
      <c r="H177" s="9">
        <f t="shared" si="57"/>
        <v>164399.20201932528</v>
      </c>
      <c r="I177" s="9">
        <f t="shared" si="58"/>
        <v>419672.34292971325</v>
      </c>
      <c r="J177" s="2"/>
      <c r="K177" s="2"/>
    </row>
    <row r="178" spans="1:11" ht="16.5" thickBot="1" x14ac:dyDescent="0.3">
      <c r="A178" s="5">
        <f t="shared" si="42"/>
        <v>176</v>
      </c>
      <c r="B178" s="6">
        <f>Setup!$B$8</f>
        <v>83438.792135576936</v>
      </c>
      <c r="C178" s="6">
        <f t="shared" si="43"/>
        <v>61734.806125238887</v>
      </c>
      <c r="D178" s="6">
        <f>IF(G177&lt;=0,0,G177*Setup!$B$6/12)</f>
        <v>21703.986010338045</v>
      </c>
      <c r="E178" s="7">
        <f t="shared" si="44"/>
        <v>0.73988134949182915</v>
      </c>
      <c r="F178" s="7">
        <f t="shared" si="45"/>
        <v>0.26011865050817079</v>
      </c>
      <c r="G178" s="6">
        <f t="shared" si="46"/>
        <v>2881178.5512087331</v>
      </c>
      <c r="H178" s="9">
        <f t="shared" si="57"/>
        <v>186103.18802966332</v>
      </c>
      <c r="I178" s="9">
        <f t="shared" si="58"/>
        <v>481407.14905495214</v>
      </c>
      <c r="J178" s="2"/>
      <c r="K178" s="2"/>
    </row>
    <row r="179" spans="1:11" ht="16.5" thickBot="1" x14ac:dyDescent="0.3">
      <c r="A179" s="5">
        <f t="shared" si="42"/>
        <v>177</v>
      </c>
      <c r="B179" s="6">
        <f>Setup!$B$8</f>
        <v>83438.792135576936</v>
      </c>
      <c r="C179" s="6">
        <f t="shared" si="43"/>
        <v>62190.10032041253</v>
      </c>
      <c r="D179" s="6">
        <f>IF(G178&lt;=0,0,G178*Setup!$B$6/12)</f>
        <v>21248.691815164406</v>
      </c>
      <c r="E179" s="7">
        <f t="shared" si="44"/>
        <v>0.74533797444433147</v>
      </c>
      <c r="F179" s="7">
        <f t="shared" si="45"/>
        <v>0.25466202555566853</v>
      </c>
      <c r="G179" s="6">
        <f t="shared" si="46"/>
        <v>2818988.4508883208</v>
      </c>
      <c r="H179" s="9">
        <f t="shared" si="57"/>
        <v>207351.87984482772</v>
      </c>
      <c r="I179" s="9">
        <f t="shared" si="58"/>
        <v>543597.24937536463</v>
      </c>
      <c r="J179" s="2"/>
      <c r="K179" s="2"/>
    </row>
    <row r="180" spans="1:11" ht="16.5" thickBot="1" x14ac:dyDescent="0.3">
      <c r="A180" s="5">
        <f t="shared" si="42"/>
        <v>178</v>
      </c>
      <c r="B180" s="6">
        <f>Setup!$B$8</f>
        <v>83438.792135576936</v>
      </c>
      <c r="C180" s="6">
        <f t="shared" si="43"/>
        <v>62648.752310275566</v>
      </c>
      <c r="D180" s="6">
        <f>IF(G179&lt;=0,0,G179*Setup!$B$6/12)</f>
        <v>20790.039825301366</v>
      </c>
      <c r="E180" s="7">
        <f t="shared" si="44"/>
        <v>0.75083484200585837</v>
      </c>
      <c r="F180" s="7">
        <f t="shared" si="45"/>
        <v>0.2491651579941416</v>
      </c>
      <c r="G180" s="6">
        <f t="shared" si="46"/>
        <v>2756339.6985780452</v>
      </c>
      <c r="H180" s="9">
        <f t="shared" si="57"/>
        <v>228141.91967012908</v>
      </c>
      <c r="I180" s="9">
        <f t="shared" si="58"/>
        <v>606246.00168564019</v>
      </c>
      <c r="J180" s="2"/>
      <c r="K180" s="2"/>
    </row>
    <row r="181" spans="1:11" ht="16.5" thickBot="1" x14ac:dyDescent="0.3">
      <c r="A181" s="5">
        <f t="shared" si="42"/>
        <v>179</v>
      </c>
      <c r="B181" s="6">
        <f>Setup!$B$8</f>
        <v>83438.792135576936</v>
      </c>
      <c r="C181" s="6">
        <f t="shared" si="43"/>
        <v>63110.78685856385</v>
      </c>
      <c r="D181" s="6">
        <f>IF(G180&lt;=0,0,G180*Setup!$B$6/12)</f>
        <v>20328.005277013082</v>
      </c>
      <c r="E181" s="7">
        <f t="shared" si="44"/>
        <v>0.75637224896565158</v>
      </c>
      <c r="F181" s="7">
        <f t="shared" si="45"/>
        <v>0.24362775103434836</v>
      </c>
      <c r="G181" s="6">
        <f t="shared" si="46"/>
        <v>2693228.9117194815</v>
      </c>
      <c r="H181" s="9">
        <f t="shared" si="57"/>
        <v>248469.92494714216</v>
      </c>
      <c r="I181" s="9">
        <f t="shared" si="58"/>
        <v>669356.78854420409</v>
      </c>
      <c r="J181" s="2"/>
      <c r="K181" s="2"/>
    </row>
    <row r="182" spans="1:11" ht="16.5" thickBot="1" x14ac:dyDescent="0.3">
      <c r="A182" s="5">
        <f t="shared" si="42"/>
        <v>180</v>
      </c>
      <c r="B182" s="6">
        <f>Setup!$B$8</f>
        <v>83438.792135576936</v>
      </c>
      <c r="C182" s="6">
        <f t="shared" si="43"/>
        <v>63576.228911645761</v>
      </c>
      <c r="D182" s="6">
        <f>IF(G181&lt;=0,0,G181*Setup!$B$6/12)</f>
        <v>19862.563223931174</v>
      </c>
      <c r="E182" s="7">
        <f t="shared" si="44"/>
        <v>0.76195049430177331</v>
      </c>
      <c r="F182" s="7">
        <f t="shared" si="45"/>
        <v>0.23804950569822669</v>
      </c>
      <c r="G182" s="6">
        <f t="shared" si="46"/>
        <v>2629652.6828078358</v>
      </c>
      <c r="H182" s="9">
        <f t="shared" ref="H182" si="59">H181+D182</f>
        <v>268332.48817107332</v>
      </c>
      <c r="I182" s="9">
        <f t="shared" si="58"/>
        <v>732933.0174558498</v>
      </c>
      <c r="J182" s="9">
        <f>MIN(H182,200000)*Setup!$B$16</f>
        <v>40000</v>
      </c>
      <c r="K182" s="9">
        <f>MIN(I182,150000)*Setup!$B$16</f>
        <v>30000</v>
      </c>
    </row>
    <row r="183" spans="1:11" ht="16.5" thickBot="1" x14ac:dyDescent="0.3">
      <c r="A183" s="5">
        <f t="shared" si="42"/>
        <v>181</v>
      </c>
      <c r="B183" s="6">
        <f>Setup!$B$8</f>
        <v>83438.792135576936</v>
      </c>
      <c r="C183" s="6">
        <f t="shared" si="43"/>
        <v>64045.103599869151</v>
      </c>
      <c r="D183" s="6">
        <f>IF(G182&lt;=0,0,G182*Setup!$B$6/12)</f>
        <v>19393.688535707788</v>
      </c>
      <c r="E183" s="7">
        <f t="shared" si="44"/>
        <v>0.76756987919724895</v>
      </c>
      <c r="F183" s="7">
        <f t="shared" si="45"/>
        <v>0.23243012080275113</v>
      </c>
      <c r="G183" s="6">
        <f t="shared" si="46"/>
        <v>2565607.5792079666</v>
      </c>
      <c r="H183" s="9">
        <f>IF($G182&lt;=0,0,D183)</f>
        <v>19393.688535707788</v>
      </c>
      <c r="I183" s="9">
        <f>IF(G182&lt;=0,0,C183)</f>
        <v>64045.103599869151</v>
      </c>
      <c r="J183" s="2"/>
      <c r="K183" s="2"/>
    </row>
    <row r="184" spans="1:11" ht="16.5" thickBot="1" x14ac:dyDescent="0.3">
      <c r="A184" s="5">
        <f t="shared" si="42"/>
        <v>182</v>
      </c>
      <c r="B184" s="6">
        <f>Setup!$B$8</f>
        <v>83438.792135576936</v>
      </c>
      <c r="C184" s="6">
        <f t="shared" si="43"/>
        <v>64517.436238918184</v>
      </c>
      <c r="D184" s="6">
        <f>IF(G183&lt;=0,0,G183*Setup!$B$6/12)</f>
        <v>18921.355896658752</v>
      </c>
      <c r="E184" s="7">
        <f t="shared" si="44"/>
        <v>0.77323070705632857</v>
      </c>
      <c r="F184" s="7">
        <f t="shared" si="45"/>
        <v>0.2267692929436714</v>
      </c>
      <c r="G184" s="6">
        <f t="shared" si="46"/>
        <v>2501090.1429690486</v>
      </c>
      <c r="H184" s="9">
        <f>IF($G183&lt;=0,0,H183+D184)</f>
        <v>38315.044432366543</v>
      </c>
      <c r="I184" s="9">
        <f>IF(G182&lt;=0,0,I183+C184)</f>
        <v>128562.53983878734</v>
      </c>
      <c r="J184" s="2"/>
      <c r="K184" s="2"/>
    </row>
    <row r="185" spans="1:11" ht="16.5" thickBot="1" x14ac:dyDescent="0.3">
      <c r="A185" s="5">
        <f t="shared" si="42"/>
        <v>183</v>
      </c>
      <c r="B185" s="6">
        <f>Setup!$B$8</f>
        <v>83438.792135576936</v>
      </c>
      <c r="C185" s="6">
        <f t="shared" si="43"/>
        <v>64993.252331180207</v>
      </c>
      <c r="D185" s="6">
        <f>IF(G184&lt;=0,0,G184*Setup!$B$6/12)</f>
        <v>18445.539804396733</v>
      </c>
      <c r="E185" s="7">
        <f t="shared" si="44"/>
        <v>0.77893328352086899</v>
      </c>
      <c r="F185" s="7">
        <f t="shared" si="45"/>
        <v>0.22106671647913101</v>
      </c>
      <c r="G185" s="6">
        <f t="shared" si="46"/>
        <v>2436096.8906378685</v>
      </c>
      <c r="H185" s="9">
        <f t="shared" ref="H185:H193" si="60">IF(G184&lt;=0,0,H184+D185)</f>
        <v>56760.584236763272</v>
      </c>
      <c r="I185" s="9">
        <f t="shared" ref="I185:I194" si="61">IF(G183&lt;=0,0,I184+C185)</f>
        <v>193555.79216996755</v>
      </c>
      <c r="J185" s="2"/>
      <c r="K185" s="2"/>
    </row>
    <row r="186" spans="1:11" ht="16.5" thickBot="1" x14ac:dyDescent="0.3">
      <c r="A186" s="5">
        <f t="shared" si="42"/>
        <v>184</v>
      </c>
      <c r="B186" s="6">
        <f>Setup!$B$8</f>
        <v>83438.792135576936</v>
      </c>
      <c r="C186" s="6">
        <f t="shared" si="43"/>
        <v>65472.577567122658</v>
      </c>
      <c r="D186" s="6">
        <f>IF(G185&lt;=0,0,G185*Setup!$B$6/12)</f>
        <v>17966.214568454281</v>
      </c>
      <c r="E186" s="7">
        <f t="shared" si="44"/>
        <v>0.78467791648683538</v>
      </c>
      <c r="F186" s="7">
        <f t="shared" si="45"/>
        <v>0.21532208351316462</v>
      </c>
      <c r="G186" s="6">
        <f t="shared" si="46"/>
        <v>2370624.3130707457</v>
      </c>
      <c r="H186" s="9">
        <f t="shared" si="60"/>
        <v>74726.79880521755</v>
      </c>
      <c r="I186" s="9">
        <f t="shared" si="61"/>
        <v>259028.36973709019</v>
      </c>
      <c r="J186" s="2"/>
      <c r="K186" s="2"/>
    </row>
    <row r="187" spans="1:11" ht="16.5" thickBot="1" x14ac:dyDescent="0.3">
      <c r="A187" s="5">
        <f t="shared" si="42"/>
        <v>185</v>
      </c>
      <c r="B187" s="6">
        <f>Setup!$B$8</f>
        <v>83438.792135576936</v>
      </c>
      <c r="C187" s="6">
        <f t="shared" si="43"/>
        <v>65955.437826680194</v>
      </c>
      <c r="D187" s="6">
        <f>IF(G186&lt;=0,0,G186*Setup!$B$6/12)</f>
        <v>17483.354308896749</v>
      </c>
      <c r="E187" s="7">
        <f t="shared" si="44"/>
        <v>0.79046491612092595</v>
      </c>
      <c r="F187" s="7">
        <f t="shared" si="45"/>
        <v>0.20953508387907419</v>
      </c>
      <c r="G187" s="6">
        <f t="shared" si="46"/>
        <v>2304668.8752440657</v>
      </c>
      <c r="H187" s="9">
        <f t="shared" si="60"/>
        <v>92210.153114114306</v>
      </c>
      <c r="I187" s="9">
        <f t="shared" si="61"/>
        <v>324983.80756377039</v>
      </c>
      <c r="J187" s="2"/>
      <c r="K187" s="2"/>
    </row>
    <row r="188" spans="1:11" ht="16.5" thickBot="1" x14ac:dyDescent="0.3">
      <c r="A188" s="5">
        <f t="shared" si="42"/>
        <v>186</v>
      </c>
      <c r="B188" s="6">
        <f>Setup!$B$8</f>
        <v>83438.792135576936</v>
      </c>
      <c r="C188" s="6">
        <f t="shared" si="43"/>
        <v>66441.859180651954</v>
      </c>
      <c r="D188" s="6">
        <f>IF(G187&lt;=0,0,G187*Setup!$B$6/12)</f>
        <v>16996.932954924985</v>
      </c>
      <c r="E188" s="7">
        <f t="shared" si="44"/>
        <v>0.79629459487731769</v>
      </c>
      <c r="F188" s="7">
        <f t="shared" si="45"/>
        <v>0.2037054051226824</v>
      </c>
      <c r="G188" s="6">
        <f t="shared" si="46"/>
        <v>2238227.0160634136</v>
      </c>
      <c r="H188" s="9">
        <f t="shared" si="60"/>
        <v>109207.08606903929</v>
      </c>
      <c r="I188" s="9">
        <f t="shared" si="61"/>
        <v>391425.66674442234</v>
      </c>
      <c r="J188" s="2"/>
      <c r="K188" s="2"/>
    </row>
    <row r="189" spans="1:11" ht="16.5" thickBot="1" x14ac:dyDescent="0.3">
      <c r="A189" s="5">
        <f t="shared" si="42"/>
        <v>187</v>
      </c>
      <c r="B189" s="6">
        <f>Setup!$B$8</f>
        <v>83438.792135576936</v>
      </c>
      <c r="C189" s="6">
        <f t="shared" si="43"/>
        <v>66931.867892109265</v>
      </c>
      <c r="D189" s="6">
        <f>IF(G188&lt;=0,0,G188*Setup!$B$6/12)</f>
        <v>16506.924243467674</v>
      </c>
      <c r="E189" s="7">
        <f t="shared" si="44"/>
        <v>0.80216726751453793</v>
      </c>
      <c r="F189" s="7">
        <f t="shared" si="45"/>
        <v>0.19783273248546215</v>
      </c>
      <c r="G189" s="6">
        <f t="shared" si="46"/>
        <v>2171295.1481713043</v>
      </c>
      <c r="H189" s="9">
        <f t="shared" si="60"/>
        <v>125714.01031250696</v>
      </c>
      <c r="I189" s="9">
        <f t="shared" si="61"/>
        <v>458357.53463653161</v>
      </c>
      <c r="J189" s="2"/>
      <c r="K189" s="2"/>
    </row>
    <row r="190" spans="1:11" ht="16.5" thickBot="1" x14ac:dyDescent="0.3">
      <c r="A190" s="5">
        <f t="shared" si="42"/>
        <v>188</v>
      </c>
      <c r="B190" s="6">
        <f>Setup!$B$8</f>
        <v>83438.792135576936</v>
      </c>
      <c r="C190" s="6">
        <f t="shared" si="43"/>
        <v>67425.490417813562</v>
      </c>
      <c r="D190" s="6">
        <f>IF(G189&lt;=0,0,G189*Setup!$B$6/12)</f>
        <v>16013.301717763368</v>
      </c>
      <c r="E190" s="7">
        <f t="shared" si="44"/>
        <v>0.80808325111245749</v>
      </c>
      <c r="F190" s="7">
        <f t="shared" si="45"/>
        <v>0.19191674888754243</v>
      </c>
      <c r="G190" s="6">
        <f t="shared" si="46"/>
        <v>2103869.6577534908</v>
      </c>
      <c r="H190" s="9">
        <f t="shared" si="60"/>
        <v>141727.31203027032</v>
      </c>
      <c r="I190" s="9">
        <f t="shared" si="61"/>
        <v>525783.02505434514</v>
      </c>
      <c r="J190" s="2"/>
      <c r="K190" s="2"/>
    </row>
    <row r="191" spans="1:11" ht="16.5" thickBot="1" x14ac:dyDescent="0.3">
      <c r="A191" s="5">
        <f t="shared" si="42"/>
        <v>189</v>
      </c>
      <c r="B191" s="6">
        <f>Setup!$B$8</f>
        <v>83438.792135576936</v>
      </c>
      <c r="C191" s="6">
        <f t="shared" si="43"/>
        <v>67922.753409644938</v>
      </c>
      <c r="D191" s="6">
        <f>IF(G190&lt;=0,0,G190*Setup!$B$6/12)</f>
        <v>15516.038725931996</v>
      </c>
      <c r="E191" s="7">
        <f t="shared" si="44"/>
        <v>0.81404286508941193</v>
      </c>
      <c r="F191" s="7">
        <f t="shared" si="45"/>
        <v>0.18595713491058807</v>
      </c>
      <c r="G191" s="6">
        <f t="shared" si="46"/>
        <v>2035946.9043438458</v>
      </c>
      <c r="H191" s="9">
        <f t="shared" si="60"/>
        <v>157243.3507562023</v>
      </c>
      <c r="I191" s="9">
        <f t="shared" si="61"/>
        <v>593705.77846399008</v>
      </c>
      <c r="J191" s="2"/>
      <c r="K191" s="2"/>
    </row>
    <row r="192" spans="1:11" ht="16.5" thickBot="1" x14ac:dyDescent="0.3">
      <c r="A192" s="5">
        <f t="shared" si="42"/>
        <v>190</v>
      </c>
      <c r="B192" s="6">
        <f>Setup!$B$8</f>
        <v>83438.792135576936</v>
      </c>
      <c r="C192" s="6">
        <f t="shared" si="43"/>
        <v>68423.68371604108</v>
      </c>
      <c r="D192" s="6">
        <f>IF(G191&lt;=0,0,G191*Setup!$B$6/12)</f>
        <v>15015.108419535862</v>
      </c>
      <c r="E192" s="7">
        <f t="shared" si="44"/>
        <v>0.82004643121944643</v>
      </c>
      <c r="F192" s="7">
        <f t="shared" si="45"/>
        <v>0.17995356878055363</v>
      </c>
      <c r="G192" s="6">
        <f t="shared" si="46"/>
        <v>1967523.2206278048</v>
      </c>
      <c r="H192" s="9">
        <f t="shared" si="60"/>
        <v>172258.45917573816</v>
      </c>
      <c r="I192" s="9">
        <f t="shared" si="61"/>
        <v>662129.46218003111</v>
      </c>
      <c r="J192" s="2"/>
      <c r="K192" s="2"/>
    </row>
    <row r="193" spans="1:11" ht="16.5" thickBot="1" x14ac:dyDescent="0.3">
      <c r="A193" s="5">
        <f t="shared" si="42"/>
        <v>191</v>
      </c>
      <c r="B193" s="6">
        <f>Setup!$B$8</f>
        <v>83438.792135576936</v>
      </c>
      <c r="C193" s="6">
        <f t="shared" si="43"/>
        <v>68928.308383446871</v>
      </c>
      <c r="D193" s="6">
        <f>IF(G192&lt;=0,0,G192*Setup!$B$6/12)</f>
        <v>14510.48375213006</v>
      </c>
      <c r="E193" s="7">
        <f t="shared" si="44"/>
        <v>0.82609427364968968</v>
      </c>
      <c r="F193" s="7">
        <f t="shared" si="45"/>
        <v>0.17390572635031024</v>
      </c>
      <c r="G193" s="6">
        <f t="shared" si="46"/>
        <v>1898594.9122443579</v>
      </c>
      <c r="H193" s="9">
        <f t="shared" si="60"/>
        <v>186768.94292786822</v>
      </c>
      <c r="I193" s="9">
        <f t="shared" si="61"/>
        <v>731057.770563478</v>
      </c>
      <c r="J193" s="2"/>
      <c r="K193" s="2"/>
    </row>
    <row r="194" spans="1:11" ht="16.5" thickBot="1" x14ac:dyDescent="0.3">
      <c r="A194" s="5">
        <f t="shared" si="42"/>
        <v>192</v>
      </c>
      <c r="B194" s="6">
        <f>Setup!$B$8</f>
        <v>83438.792135576936</v>
      </c>
      <c r="C194" s="6">
        <f t="shared" si="43"/>
        <v>69436.654657774794</v>
      </c>
      <c r="D194" s="6">
        <f>IF(G193&lt;=0,0,G193*Setup!$B$6/12)</f>
        <v>14002.13747780214</v>
      </c>
      <c r="E194" s="7">
        <f t="shared" si="44"/>
        <v>0.83218671891785623</v>
      </c>
      <c r="F194" s="7">
        <f t="shared" si="45"/>
        <v>0.16781328108214377</v>
      </c>
      <c r="G194" s="6">
        <f t="shared" si="46"/>
        <v>1829158.257586583</v>
      </c>
      <c r="H194" s="9">
        <f t="shared" ref="H194" si="62">H193+D194</f>
        <v>200771.08040567036</v>
      </c>
      <c r="I194" s="9">
        <f t="shared" si="61"/>
        <v>800494.42522125284</v>
      </c>
      <c r="J194" s="9">
        <f>MIN(H194,200000)*Setup!$B$16</f>
        <v>40000</v>
      </c>
      <c r="K194" s="9">
        <f>MIN(I194,150000)*Setup!$B$16</f>
        <v>30000</v>
      </c>
    </row>
    <row r="195" spans="1:11" ht="16.5" thickBot="1" x14ac:dyDescent="0.3">
      <c r="A195" s="5">
        <f t="shared" si="42"/>
        <v>193</v>
      </c>
      <c r="B195" s="6">
        <f>Setup!$B$8</f>
        <v>83438.792135576936</v>
      </c>
      <c r="C195" s="6">
        <f t="shared" si="43"/>
        <v>69948.749985875882</v>
      </c>
      <c r="D195" s="6">
        <f>IF(G194&lt;=0,0,G194*Setup!$B$6/12)</f>
        <v>13490.042149701048</v>
      </c>
      <c r="E195" s="7">
        <f t="shared" si="44"/>
        <v>0.83832409596987534</v>
      </c>
      <c r="F195" s="7">
        <f t="shared" si="45"/>
        <v>0.16167590403012455</v>
      </c>
      <c r="G195" s="6">
        <f t="shared" si="46"/>
        <v>1759209.5076007072</v>
      </c>
      <c r="H195" s="9">
        <f>IF($G194&lt;=0,0,D195)</f>
        <v>13490.042149701048</v>
      </c>
      <c r="I195" s="9">
        <f>IF(G194&lt;=0,0,C195)</f>
        <v>69948.749985875882</v>
      </c>
      <c r="J195" s="2"/>
      <c r="K195" s="2"/>
    </row>
    <row r="196" spans="1:11" ht="16.5" thickBot="1" x14ac:dyDescent="0.3">
      <c r="A196" s="5">
        <f t="shared" ref="A196:A259" si="63">A195+1</f>
        <v>194</v>
      </c>
      <c r="B196" s="6">
        <f>Setup!$B$8</f>
        <v>83438.792135576936</v>
      </c>
      <c r="C196" s="6">
        <f t="shared" ref="C196:C259" si="64">IF(D196&lt;=0,0,B196-D196)</f>
        <v>70464.622017021728</v>
      </c>
      <c r="D196" s="6">
        <f>IF(G195&lt;=0,0,G195*Setup!$B$6/12)</f>
        <v>12974.170118555216</v>
      </c>
      <c r="E196" s="7">
        <f t="shared" ref="E196:E259" si="65">C196/B196</f>
        <v>0.84450673617765337</v>
      </c>
      <c r="F196" s="7">
        <f t="shared" ref="F196:F259" si="66">D196/B196</f>
        <v>0.15549326382234674</v>
      </c>
      <c r="G196" s="6">
        <f t="shared" ref="G196:G259" si="67">G195-C196</f>
        <v>1688744.8855836855</v>
      </c>
      <c r="H196" s="9">
        <f>IF($G195&lt;=0,0,H195+D196)</f>
        <v>26464.212268256262</v>
      </c>
      <c r="I196" s="9">
        <f>IF(G194&lt;=0,0,I195+C196)</f>
        <v>140413.37200289761</v>
      </c>
      <c r="J196" s="2"/>
      <c r="K196" s="2"/>
    </row>
    <row r="197" spans="1:11" ht="16.5" thickBot="1" x14ac:dyDescent="0.3">
      <c r="A197" s="5">
        <f t="shared" si="63"/>
        <v>195</v>
      </c>
      <c r="B197" s="6">
        <f>Setup!$B$8</f>
        <v>83438.792135576936</v>
      </c>
      <c r="C197" s="6">
        <f t="shared" si="64"/>
        <v>70984.298604397249</v>
      </c>
      <c r="D197" s="6">
        <f>IF(G196&lt;=0,0,G196*Setup!$B$6/12)</f>
        <v>12454.49353117968</v>
      </c>
      <c r="E197" s="7">
        <f t="shared" si="65"/>
        <v>0.85073497335696335</v>
      </c>
      <c r="F197" s="7">
        <f t="shared" si="66"/>
        <v>0.14926502664303654</v>
      </c>
      <c r="G197" s="6">
        <f t="shared" si="67"/>
        <v>1617760.5869792881</v>
      </c>
      <c r="H197" s="9">
        <f t="shared" ref="H197:H205" si="68">IF(G196&lt;=0,0,H196+D197)</f>
        <v>38918.705799435942</v>
      </c>
      <c r="I197" s="9">
        <f t="shared" ref="I197:I206" si="69">IF(G195&lt;=0,0,I196+C197)</f>
        <v>211397.67060729486</v>
      </c>
      <c r="J197" s="2"/>
      <c r="K197" s="2"/>
    </row>
    <row r="198" spans="1:11" ht="16.5" thickBot="1" x14ac:dyDescent="0.3">
      <c r="A198" s="5">
        <f t="shared" si="63"/>
        <v>196</v>
      </c>
      <c r="B198" s="6">
        <f>Setup!$B$8</f>
        <v>83438.792135576936</v>
      </c>
      <c r="C198" s="6">
        <f t="shared" si="64"/>
        <v>71507.807806604687</v>
      </c>
      <c r="D198" s="6">
        <f>IF(G197&lt;=0,0,G197*Setup!$B$6/12)</f>
        <v>11930.984328972248</v>
      </c>
      <c r="E198" s="7">
        <f t="shared" si="65"/>
        <v>0.85700914378547111</v>
      </c>
      <c r="F198" s="7">
        <f t="shared" si="66"/>
        <v>0.14299085621452892</v>
      </c>
      <c r="G198" s="6">
        <f t="shared" si="67"/>
        <v>1546252.7791726834</v>
      </c>
      <c r="H198" s="9">
        <f t="shared" si="68"/>
        <v>50849.690128408191</v>
      </c>
      <c r="I198" s="9">
        <f t="shared" si="69"/>
        <v>282905.47841389955</v>
      </c>
      <c r="J198" s="2"/>
      <c r="K198" s="2"/>
    </row>
    <row r="199" spans="1:11" ht="16.5" thickBot="1" x14ac:dyDescent="0.3">
      <c r="A199" s="5">
        <f t="shared" si="63"/>
        <v>197</v>
      </c>
      <c r="B199" s="6">
        <f>Setup!$B$8</f>
        <v>83438.792135576936</v>
      </c>
      <c r="C199" s="6">
        <f t="shared" si="64"/>
        <v>72035.177889178391</v>
      </c>
      <c r="D199" s="6">
        <f>IF(G198&lt;=0,0,G198*Setup!$B$6/12)</f>
        <v>11403.61424639854</v>
      </c>
      <c r="E199" s="7">
        <f t="shared" si="65"/>
        <v>0.86332958622088884</v>
      </c>
      <c r="F199" s="7">
        <f t="shared" si="66"/>
        <v>0.1366704137791111</v>
      </c>
      <c r="G199" s="6">
        <f t="shared" si="67"/>
        <v>1474217.6012835051</v>
      </c>
      <c r="H199" s="9">
        <f t="shared" si="68"/>
        <v>62253.304374806728</v>
      </c>
      <c r="I199" s="9">
        <f t="shared" si="69"/>
        <v>354940.65630307794</v>
      </c>
      <c r="J199" s="2"/>
      <c r="K199" s="2"/>
    </row>
    <row r="200" spans="1:11" ht="16.5" thickBot="1" x14ac:dyDescent="0.3">
      <c r="A200" s="5">
        <f t="shared" si="63"/>
        <v>198</v>
      </c>
      <c r="B200" s="6">
        <f>Setup!$B$8</f>
        <v>83438.792135576936</v>
      </c>
      <c r="C200" s="6">
        <f t="shared" si="64"/>
        <v>72566.437326111089</v>
      </c>
      <c r="D200" s="6">
        <f>IF(G199&lt;=0,0,G199*Setup!$B$6/12)</f>
        <v>10872.354809465849</v>
      </c>
      <c r="E200" s="7">
        <f t="shared" si="65"/>
        <v>0.86969664191926799</v>
      </c>
      <c r="F200" s="7">
        <f t="shared" si="66"/>
        <v>0.13030335808073204</v>
      </c>
      <c r="G200" s="6">
        <f t="shared" si="67"/>
        <v>1401651.163957394</v>
      </c>
      <c r="H200" s="9">
        <f t="shared" si="68"/>
        <v>73125.659184272576</v>
      </c>
      <c r="I200" s="9">
        <f t="shared" si="69"/>
        <v>427507.09362918901</v>
      </c>
      <c r="J200" s="2"/>
      <c r="K200" s="2"/>
    </row>
    <row r="201" spans="1:11" ht="16.5" thickBot="1" x14ac:dyDescent="0.3">
      <c r="A201" s="5">
        <f t="shared" si="63"/>
        <v>199</v>
      </c>
      <c r="B201" s="6">
        <f>Setup!$B$8</f>
        <v>83438.792135576936</v>
      </c>
      <c r="C201" s="6">
        <f t="shared" si="64"/>
        <v>73101.614801391159</v>
      </c>
      <c r="D201" s="6">
        <f>IF(G200&lt;=0,0,G200*Setup!$B$6/12)</f>
        <v>10337.177334185779</v>
      </c>
      <c r="E201" s="7">
        <f t="shared" si="65"/>
        <v>0.87611065465342264</v>
      </c>
      <c r="F201" s="7">
        <f t="shared" si="66"/>
        <v>0.12388934534657742</v>
      </c>
      <c r="G201" s="6">
        <f t="shared" si="67"/>
        <v>1328549.5491560027</v>
      </c>
      <c r="H201" s="9">
        <f t="shared" si="68"/>
        <v>83462.836518458353</v>
      </c>
      <c r="I201" s="9">
        <f t="shared" si="69"/>
        <v>500608.70843058015</v>
      </c>
      <c r="J201" s="2"/>
      <c r="K201" s="2"/>
    </row>
    <row r="202" spans="1:11" ht="16.5" thickBot="1" x14ac:dyDescent="0.3">
      <c r="A202" s="5">
        <f t="shared" si="63"/>
        <v>200</v>
      </c>
      <c r="B202" s="6">
        <f>Setup!$B$8</f>
        <v>83438.792135576936</v>
      </c>
      <c r="C202" s="6">
        <f t="shared" si="64"/>
        <v>73640.739210551415</v>
      </c>
      <c r="D202" s="6">
        <f>IF(G201&lt;=0,0,G201*Setup!$B$6/12)</f>
        <v>9798.0529250255186</v>
      </c>
      <c r="E202" s="7">
        <f t="shared" si="65"/>
        <v>0.88257197073149152</v>
      </c>
      <c r="F202" s="7">
        <f t="shared" si="66"/>
        <v>0.11742802926850841</v>
      </c>
      <c r="G202" s="6">
        <f t="shared" si="67"/>
        <v>1254908.8099454513</v>
      </c>
      <c r="H202" s="9">
        <f t="shared" si="68"/>
        <v>93260.889443483873</v>
      </c>
      <c r="I202" s="9">
        <f t="shared" si="69"/>
        <v>574249.44764113158</v>
      </c>
      <c r="J202" s="2"/>
      <c r="K202" s="2"/>
    </row>
    <row r="203" spans="1:11" ht="16.5" thickBot="1" x14ac:dyDescent="0.3">
      <c r="A203" s="5">
        <f t="shared" si="63"/>
        <v>201</v>
      </c>
      <c r="B203" s="6">
        <f>Setup!$B$8</f>
        <v>83438.792135576936</v>
      </c>
      <c r="C203" s="6">
        <f t="shared" si="64"/>
        <v>74183.839662229235</v>
      </c>
      <c r="D203" s="6">
        <f>IF(G202&lt;=0,0,G202*Setup!$B$6/12)</f>
        <v>9254.9524733477028</v>
      </c>
      <c r="E203" s="7">
        <f t="shared" si="65"/>
        <v>0.88908093901563634</v>
      </c>
      <c r="F203" s="7">
        <f t="shared" si="66"/>
        <v>0.11091906098436369</v>
      </c>
      <c r="G203" s="6">
        <f t="shared" si="67"/>
        <v>1180724.9702832222</v>
      </c>
      <c r="H203" s="9">
        <f t="shared" si="68"/>
        <v>102515.84191683157</v>
      </c>
      <c r="I203" s="9">
        <f t="shared" si="69"/>
        <v>648433.28730336088</v>
      </c>
      <c r="J203" s="2"/>
      <c r="K203" s="2"/>
    </row>
    <row r="204" spans="1:11" ht="16.5" thickBot="1" x14ac:dyDescent="0.3">
      <c r="A204" s="5">
        <f t="shared" si="63"/>
        <v>202</v>
      </c>
      <c r="B204" s="6">
        <f>Setup!$B$8</f>
        <v>83438.792135576936</v>
      </c>
      <c r="C204" s="6">
        <f t="shared" si="64"/>
        <v>74730.945479738177</v>
      </c>
      <c r="D204" s="6">
        <f>IF(G203&lt;=0,0,G203*Setup!$B$6/12)</f>
        <v>8707.8466558387627</v>
      </c>
      <c r="E204" s="7">
        <f t="shared" si="65"/>
        <v>0.89563791094087664</v>
      </c>
      <c r="F204" s="7">
        <f t="shared" si="66"/>
        <v>0.10436208905912336</v>
      </c>
      <c r="G204" s="6">
        <f t="shared" si="67"/>
        <v>1105994.0248034839</v>
      </c>
      <c r="H204" s="9">
        <f t="shared" si="68"/>
        <v>111223.68857267033</v>
      </c>
      <c r="I204" s="9">
        <f t="shared" si="69"/>
        <v>723164.23278309905</v>
      </c>
      <c r="J204" s="2"/>
      <c r="K204" s="2"/>
    </row>
    <row r="205" spans="1:11" ht="16.5" thickBot="1" x14ac:dyDescent="0.3">
      <c r="A205" s="5">
        <f t="shared" si="63"/>
        <v>203</v>
      </c>
      <c r="B205" s="6">
        <f>Setup!$B$8</f>
        <v>83438.792135576936</v>
      </c>
      <c r="C205" s="6">
        <f t="shared" si="64"/>
        <v>75282.086202651248</v>
      </c>
      <c r="D205" s="6">
        <f>IF(G204&lt;=0,0,G204*Setup!$B$6/12)</f>
        <v>8156.7059329256927</v>
      </c>
      <c r="E205" s="7">
        <f t="shared" si="65"/>
        <v>0.90224324053406568</v>
      </c>
      <c r="F205" s="7">
        <f t="shared" si="66"/>
        <v>9.7756759465934387E-2</v>
      </c>
      <c r="G205" s="6">
        <f t="shared" si="67"/>
        <v>1030711.9386008326</v>
      </c>
      <c r="H205" s="9">
        <f t="shared" si="68"/>
        <v>119380.39450559602</v>
      </c>
      <c r="I205" s="9">
        <f t="shared" si="69"/>
        <v>798446.31898575032</v>
      </c>
      <c r="J205" s="2"/>
      <c r="K205" s="2"/>
    </row>
    <row r="206" spans="1:11" ht="16.5" thickBot="1" x14ac:dyDescent="0.3">
      <c r="A206" s="5">
        <f t="shared" si="63"/>
        <v>204</v>
      </c>
      <c r="B206" s="6">
        <f>Setup!$B$8</f>
        <v>83438.792135576936</v>
      </c>
      <c r="C206" s="6">
        <f t="shared" si="64"/>
        <v>75837.29158839579</v>
      </c>
      <c r="D206" s="6">
        <f>IF(G205&lt;=0,0,G205*Setup!$B$6/12)</f>
        <v>7601.5005471811392</v>
      </c>
      <c r="E206" s="7">
        <f t="shared" si="65"/>
        <v>0.90889728443300433</v>
      </c>
      <c r="F206" s="7">
        <f t="shared" si="66"/>
        <v>9.1102715566995646E-2</v>
      </c>
      <c r="G206" s="6">
        <f t="shared" si="67"/>
        <v>954874.64701243676</v>
      </c>
      <c r="H206" s="9">
        <f t="shared" ref="H206" si="70">H205+D206</f>
        <v>126981.89505277717</v>
      </c>
      <c r="I206" s="9">
        <f t="shared" si="69"/>
        <v>874283.61057414615</v>
      </c>
      <c r="J206" s="9">
        <f>MIN(H206,200000)*Setup!$B$16</f>
        <v>25396.379010555436</v>
      </c>
      <c r="K206" s="9">
        <f>MIN(I206,150000)*Setup!$B$16</f>
        <v>30000</v>
      </c>
    </row>
    <row r="207" spans="1:11" ht="16.5" thickBot="1" x14ac:dyDescent="0.3">
      <c r="A207" s="5">
        <f t="shared" si="63"/>
        <v>205</v>
      </c>
      <c r="B207" s="6">
        <f>Setup!$B$8</f>
        <v>83438.792135576936</v>
      </c>
      <c r="C207" s="6">
        <f t="shared" si="64"/>
        <v>76396.591613860219</v>
      </c>
      <c r="D207" s="6">
        <f>IF(G206&lt;=0,0,G206*Setup!$B$6/12)</f>
        <v>7042.2005217167207</v>
      </c>
      <c r="E207" s="7">
        <f t="shared" si="65"/>
        <v>0.9156004019056978</v>
      </c>
      <c r="F207" s="7">
        <f t="shared" si="66"/>
        <v>8.4399598094302253E-2</v>
      </c>
      <c r="G207" s="6">
        <f t="shared" si="67"/>
        <v>878478.05539857654</v>
      </c>
      <c r="H207" s="9">
        <f>IF($G206&lt;=0,0,D207)</f>
        <v>7042.2005217167207</v>
      </c>
      <c r="I207" s="9">
        <f>IF(G206&lt;=0,0,C207)</f>
        <v>76396.591613860219</v>
      </c>
      <c r="J207" s="2"/>
      <c r="K207" s="2"/>
    </row>
    <row r="208" spans="1:11" ht="16.5" thickBot="1" x14ac:dyDescent="0.3">
      <c r="A208" s="5">
        <f t="shared" si="63"/>
        <v>206</v>
      </c>
      <c r="B208" s="6">
        <f>Setup!$B$8</f>
        <v>83438.792135576936</v>
      </c>
      <c r="C208" s="6">
        <f t="shared" si="64"/>
        <v>76960.016477012439</v>
      </c>
      <c r="D208" s="6">
        <f>IF(G207&lt;=0,0,G207*Setup!$B$6/12)</f>
        <v>6478.7756585645011</v>
      </c>
      <c r="E208" s="7">
        <f t="shared" si="65"/>
        <v>0.92235295486975233</v>
      </c>
      <c r="F208" s="7">
        <f t="shared" si="66"/>
        <v>7.7647045130247727E-2</v>
      </c>
      <c r="G208" s="6">
        <f t="shared" si="67"/>
        <v>801518.03892156412</v>
      </c>
      <c r="H208" s="9">
        <f>IF($G207&lt;=0,0,H207+D208)</f>
        <v>13520.976180281221</v>
      </c>
      <c r="I208" s="9">
        <f>IF(G206&lt;=0,0,I207+C208)</f>
        <v>153356.60809087264</v>
      </c>
      <c r="J208" s="2"/>
      <c r="K208" s="2"/>
    </row>
    <row r="209" spans="1:11" ht="16.5" thickBot="1" x14ac:dyDescent="0.3">
      <c r="A209" s="5">
        <f t="shared" si="63"/>
        <v>207</v>
      </c>
      <c r="B209" s="6">
        <f>Setup!$B$8</f>
        <v>83438.792135576936</v>
      </c>
      <c r="C209" s="6">
        <f t="shared" si="64"/>
        <v>77527.596598530406</v>
      </c>
      <c r="D209" s="6">
        <f>IF(G208&lt;=0,0,G208*Setup!$B$6/12)</f>
        <v>5911.1955370465357</v>
      </c>
      <c r="E209" s="7">
        <f t="shared" si="65"/>
        <v>0.92915530791191681</v>
      </c>
      <c r="F209" s="7">
        <f t="shared" si="66"/>
        <v>7.0844692088083319E-2</v>
      </c>
      <c r="G209" s="6">
        <f t="shared" si="67"/>
        <v>723990.4423230337</v>
      </c>
      <c r="H209" s="9">
        <f t="shared" ref="H209:H217" si="71">IF(G208&lt;=0,0,H208+D209)</f>
        <v>19432.171717327758</v>
      </c>
      <c r="I209" s="9">
        <f t="shared" ref="I209:I218" si="72">IF(G207&lt;=0,0,I208+C209)</f>
        <v>230884.20468940306</v>
      </c>
      <c r="J209" s="2"/>
      <c r="K209" s="2"/>
    </row>
    <row r="210" spans="1:11" ht="16.5" thickBot="1" x14ac:dyDescent="0.3">
      <c r="A210" s="5">
        <f t="shared" si="63"/>
        <v>208</v>
      </c>
      <c r="B210" s="6">
        <f>Setup!$B$8</f>
        <v>83438.792135576936</v>
      </c>
      <c r="C210" s="6">
        <f t="shared" si="64"/>
        <v>78099.362623444569</v>
      </c>
      <c r="D210" s="6">
        <f>IF(G209&lt;=0,0,G209*Setup!$B$6/12)</f>
        <v>5339.429512132373</v>
      </c>
      <c r="E210" s="7">
        <f t="shared" si="65"/>
        <v>0.93600782830776719</v>
      </c>
      <c r="F210" s="7">
        <f t="shared" si="66"/>
        <v>6.3992171692232924E-2</v>
      </c>
      <c r="G210" s="6">
        <f t="shared" si="67"/>
        <v>645891.07969958917</v>
      </c>
      <c r="H210" s="9">
        <f t="shared" si="71"/>
        <v>24771.601229460131</v>
      </c>
      <c r="I210" s="9">
        <f t="shared" si="72"/>
        <v>308983.56731284765</v>
      </c>
      <c r="J210" s="2"/>
      <c r="K210" s="2"/>
    </row>
    <row r="211" spans="1:11" ht="16.5" thickBot="1" x14ac:dyDescent="0.3">
      <c r="A211" s="5">
        <f t="shared" si="63"/>
        <v>209</v>
      </c>
      <c r="B211" s="6">
        <f>Setup!$B$8</f>
        <v>83438.792135576936</v>
      </c>
      <c r="C211" s="6">
        <f t="shared" si="64"/>
        <v>78675.345422792467</v>
      </c>
      <c r="D211" s="6">
        <f>IF(G210&lt;=0,0,G210*Setup!$B$6/12)</f>
        <v>4763.44671278447</v>
      </c>
      <c r="E211" s="7">
        <f t="shared" si="65"/>
        <v>0.94291088604153683</v>
      </c>
      <c r="F211" s="7">
        <f t="shared" si="66"/>
        <v>5.7089113958463146E-2</v>
      </c>
      <c r="G211" s="6">
        <f t="shared" si="67"/>
        <v>567215.73427679669</v>
      </c>
      <c r="H211" s="9">
        <f t="shared" si="71"/>
        <v>29535.047942244601</v>
      </c>
      <c r="I211" s="9">
        <f t="shared" si="72"/>
        <v>387658.91273564013</v>
      </c>
      <c r="J211" s="2"/>
      <c r="K211" s="2"/>
    </row>
    <row r="212" spans="1:11" ht="16.5" thickBot="1" x14ac:dyDescent="0.3">
      <c r="A212" s="5">
        <f t="shared" si="63"/>
        <v>210</v>
      </c>
      <c r="B212" s="6">
        <f>Setup!$B$8</f>
        <v>83438.792135576936</v>
      </c>
      <c r="C212" s="6">
        <f t="shared" si="64"/>
        <v>79255.576095285563</v>
      </c>
      <c r="D212" s="6">
        <f>IF(G211&lt;=0,0,G211*Setup!$B$6/12)</f>
        <v>4183.2160402913751</v>
      </c>
      <c r="E212" s="7">
        <f t="shared" si="65"/>
        <v>0.9498648538260932</v>
      </c>
      <c r="F212" s="7">
        <f t="shared" si="66"/>
        <v>5.0135146173906804E-2</v>
      </c>
      <c r="G212" s="6">
        <f t="shared" si="67"/>
        <v>487960.1581815111</v>
      </c>
      <c r="H212" s="9">
        <f t="shared" si="71"/>
        <v>33718.263982535973</v>
      </c>
      <c r="I212" s="9">
        <f t="shared" si="72"/>
        <v>466914.48883092566</v>
      </c>
      <c r="J212" s="2"/>
      <c r="K212" s="2"/>
    </row>
    <row r="213" spans="1:11" ht="16.5" thickBot="1" x14ac:dyDescent="0.3">
      <c r="A213" s="5">
        <f t="shared" si="63"/>
        <v>211</v>
      </c>
      <c r="B213" s="6">
        <f>Setup!$B$8</f>
        <v>83438.792135576936</v>
      </c>
      <c r="C213" s="6">
        <f t="shared" si="64"/>
        <v>79840.085968988293</v>
      </c>
      <c r="D213" s="6">
        <f>IF(G212&lt;=0,0,G212*Setup!$B$6/12)</f>
        <v>3598.7061665886445</v>
      </c>
      <c r="E213" s="7">
        <f t="shared" si="65"/>
        <v>0.95687010712306064</v>
      </c>
      <c r="F213" s="7">
        <f t="shared" si="66"/>
        <v>4.3129892876939371E-2</v>
      </c>
      <c r="G213" s="6">
        <f t="shared" si="67"/>
        <v>408120.07221252279</v>
      </c>
      <c r="H213" s="9">
        <f t="shared" si="71"/>
        <v>37316.970149124616</v>
      </c>
      <c r="I213" s="9">
        <f t="shared" si="72"/>
        <v>546754.57479991391</v>
      </c>
      <c r="J213" s="2"/>
      <c r="K213" s="2"/>
    </row>
    <row r="214" spans="1:11" ht="16.5" thickBot="1" x14ac:dyDescent="0.3">
      <c r="A214" s="5">
        <f t="shared" si="63"/>
        <v>212</v>
      </c>
      <c r="B214" s="6">
        <f>Setup!$B$8</f>
        <v>83438.792135576936</v>
      </c>
      <c r="C214" s="6">
        <f t="shared" si="64"/>
        <v>80428.906603009586</v>
      </c>
      <c r="D214" s="6">
        <f>IF(G213&lt;=0,0,G213*Setup!$B$6/12)</f>
        <v>3009.8855325673553</v>
      </c>
      <c r="E214" s="7">
        <f t="shared" si="65"/>
        <v>0.96392702416309328</v>
      </c>
      <c r="F214" s="7">
        <f t="shared" si="66"/>
        <v>3.6072975836906794E-2</v>
      </c>
      <c r="G214" s="6">
        <f t="shared" si="67"/>
        <v>327691.16560951318</v>
      </c>
      <c r="H214" s="9">
        <f t="shared" si="71"/>
        <v>40326.855681691974</v>
      </c>
      <c r="I214" s="9">
        <f t="shared" si="72"/>
        <v>627183.48140292347</v>
      </c>
      <c r="J214" s="2"/>
      <c r="K214" s="2"/>
    </row>
    <row r="215" spans="1:11" ht="16.5" thickBot="1" x14ac:dyDescent="0.3">
      <c r="A215" s="5">
        <f t="shared" si="63"/>
        <v>213</v>
      </c>
      <c r="B215" s="6">
        <f>Setup!$B$8</f>
        <v>83438.792135576936</v>
      </c>
      <c r="C215" s="6">
        <f t="shared" si="64"/>
        <v>81022.069789206769</v>
      </c>
      <c r="D215" s="6">
        <f>IF(G214&lt;=0,0,G214*Setup!$B$6/12)</f>
        <v>2416.7223463701598</v>
      </c>
      <c r="E215" s="7">
        <f t="shared" si="65"/>
        <v>0.97103598596629592</v>
      </c>
      <c r="F215" s="7">
        <f t="shared" si="66"/>
        <v>2.896401403370398E-2</v>
      </c>
      <c r="G215" s="6">
        <f t="shared" si="67"/>
        <v>246669.09582030639</v>
      </c>
      <c r="H215" s="9">
        <f t="shared" si="71"/>
        <v>42743.578028062133</v>
      </c>
      <c r="I215" s="9">
        <f t="shared" si="72"/>
        <v>708205.55119213019</v>
      </c>
      <c r="J215" s="2"/>
      <c r="K215" s="2"/>
    </row>
    <row r="216" spans="1:11" ht="16.5" thickBot="1" x14ac:dyDescent="0.3">
      <c r="A216" s="5">
        <f t="shared" si="63"/>
        <v>214</v>
      </c>
      <c r="B216" s="6">
        <f>Setup!$B$8</f>
        <v>83438.792135576936</v>
      </c>
      <c r="C216" s="6">
        <f t="shared" si="64"/>
        <v>81619.607553902169</v>
      </c>
      <c r="D216" s="6">
        <f>IF(G215&lt;=0,0,G215*Setup!$B$6/12)</f>
        <v>1819.1845816747593</v>
      </c>
      <c r="E216" s="7">
        <f t="shared" si="65"/>
        <v>0.97819737636279736</v>
      </c>
      <c r="F216" s="7">
        <f t="shared" si="66"/>
        <v>2.1802623637202544E-2</v>
      </c>
      <c r="G216" s="6">
        <f t="shared" si="67"/>
        <v>165049.48826640422</v>
      </c>
      <c r="H216" s="9">
        <f t="shared" si="71"/>
        <v>44562.762609736892</v>
      </c>
      <c r="I216" s="9">
        <f t="shared" si="72"/>
        <v>789825.15874603239</v>
      </c>
      <c r="J216" s="2"/>
      <c r="K216" s="2"/>
    </row>
    <row r="217" spans="1:11" ht="16.5" thickBot="1" x14ac:dyDescent="0.3">
      <c r="A217" s="5">
        <f t="shared" si="63"/>
        <v>215</v>
      </c>
      <c r="B217" s="6">
        <f>Setup!$B$8</f>
        <v>83438.792135576936</v>
      </c>
      <c r="C217" s="6">
        <f t="shared" si="64"/>
        <v>82221.552159612198</v>
      </c>
      <c r="D217" s="6">
        <f>IF(G216&lt;=0,0,G216*Setup!$B$6/12)</f>
        <v>1217.2399759647312</v>
      </c>
      <c r="E217" s="7">
        <f t="shared" si="65"/>
        <v>0.98541158201347301</v>
      </c>
      <c r="F217" s="7">
        <f t="shared" si="66"/>
        <v>1.4588417986526917E-2</v>
      </c>
      <c r="G217" s="6">
        <f t="shared" si="67"/>
        <v>82827.936106792025</v>
      </c>
      <c r="H217" s="9">
        <f t="shared" si="71"/>
        <v>45780.002585701623</v>
      </c>
      <c r="I217" s="9">
        <f t="shared" si="72"/>
        <v>872046.71090564458</v>
      </c>
      <c r="J217" s="2"/>
      <c r="K217" s="2"/>
    </row>
    <row r="218" spans="1:11" ht="16.5" thickBot="1" x14ac:dyDescent="0.3">
      <c r="A218" s="5">
        <f t="shared" si="63"/>
        <v>216</v>
      </c>
      <c r="B218" s="6">
        <f>Setup!$B$8</f>
        <v>83438.792135576936</v>
      </c>
      <c r="C218" s="6">
        <f t="shared" si="64"/>
        <v>82827.936106789348</v>
      </c>
      <c r="D218" s="6">
        <f>IF(G217&lt;=0,0,G217*Setup!$B$6/12)</f>
        <v>610.85602878759119</v>
      </c>
      <c r="E218" s="7">
        <f t="shared" si="65"/>
        <v>0.99267899243082247</v>
      </c>
      <c r="F218" s="7">
        <f t="shared" si="66"/>
        <v>7.3210075691775523E-3</v>
      </c>
      <c r="G218" s="6">
        <f t="shared" si="67"/>
        <v>2.6775524020195007E-9</v>
      </c>
      <c r="H218" s="9">
        <f t="shared" ref="H218" si="73">H217+D218</f>
        <v>46390.858614489211</v>
      </c>
      <c r="I218" s="9">
        <f t="shared" si="72"/>
        <v>954874.64701243397</v>
      </c>
      <c r="J218" s="9">
        <f>MIN(H218,200000)*Setup!$B$16</f>
        <v>9278.1717228978432</v>
      </c>
      <c r="K218" s="9">
        <f>MIN(I218,150000)*Setup!$B$16</f>
        <v>30000</v>
      </c>
    </row>
    <row r="219" spans="1:11" ht="16.5" thickBot="1" x14ac:dyDescent="0.3">
      <c r="A219" s="5">
        <f t="shared" si="63"/>
        <v>217</v>
      </c>
      <c r="B219" s="6">
        <f>Setup!$B$8</f>
        <v>83438.792135576936</v>
      </c>
      <c r="C219" s="6">
        <f t="shared" si="64"/>
        <v>83438.792135576921</v>
      </c>
      <c r="D219" s="6">
        <f>IF(G218&lt;=0,0,G218*Setup!$B$6/12)</f>
        <v>1.9746948964893818E-11</v>
      </c>
      <c r="E219" s="7">
        <f t="shared" si="65"/>
        <v>0.99999999999999978</v>
      </c>
      <c r="F219" s="7">
        <f t="shared" si="66"/>
        <v>2.3666388809664999E-16</v>
      </c>
      <c r="G219" s="6">
        <f t="shared" si="67"/>
        <v>-83438.792135574244</v>
      </c>
      <c r="H219" s="9">
        <f>IF($G218&lt;=0,0,D219)</f>
        <v>1.9746948964893818E-11</v>
      </c>
      <c r="I219" s="9">
        <f>IF(G218&lt;=0,0,C219)</f>
        <v>83438.792135576921</v>
      </c>
      <c r="J219" s="2"/>
      <c r="K219" s="2"/>
    </row>
    <row r="220" spans="1:11" ht="16.5" thickBot="1" x14ac:dyDescent="0.3">
      <c r="A220" s="5">
        <f t="shared" si="63"/>
        <v>218</v>
      </c>
      <c r="B220" s="6">
        <f>Setup!$B$8</f>
        <v>83438.792135576936</v>
      </c>
      <c r="C220" s="6">
        <f t="shared" si="64"/>
        <v>0</v>
      </c>
      <c r="D220" s="6">
        <f>IF(G219&lt;=0,0,G219*Setup!$B$6/12)</f>
        <v>0</v>
      </c>
      <c r="E220" s="7">
        <f t="shared" si="65"/>
        <v>0</v>
      </c>
      <c r="F220" s="7">
        <f t="shared" si="66"/>
        <v>0</v>
      </c>
      <c r="G220" s="6">
        <f t="shared" si="67"/>
        <v>-83438.792135574244</v>
      </c>
      <c r="H220" s="9">
        <f>IF($G219&lt;=0,0,H219+D220)</f>
        <v>0</v>
      </c>
      <c r="I220" s="9">
        <f>IF(G218&lt;=0,0,I219+C220)</f>
        <v>83438.792135576921</v>
      </c>
      <c r="J220" s="2"/>
      <c r="K220" s="2"/>
    </row>
    <row r="221" spans="1:11" ht="16.5" thickBot="1" x14ac:dyDescent="0.3">
      <c r="A221" s="5">
        <f t="shared" si="63"/>
        <v>219</v>
      </c>
      <c r="B221" s="6">
        <f>Setup!$B$8</f>
        <v>83438.792135576936</v>
      </c>
      <c r="C221" s="6">
        <f t="shared" si="64"/>
        <v>0</v>
      </c>
      <c r="D221" s="6">
        <f>IF(G220&lt;=0,0,G220*Setup!$B$6/12)</f>
        <v>0</v>
      </c>
      <c r="E221" s="7">
        <f t="shared" si="65"/>
        <v>0</v>
      </c>
      <c r="F221" s="7">
        <f t="shared" si="66"/>
        <v>0</v>
      </c>
      <c r="G221" s="6">
        <f t="shared" si="67"/>
        <v>-83438.792135574244</v>
      </c>
      <c r="H221" s="9">
        <f t="shared" ref="H221:H229" si="74">IF(G220&lt;=0,0,H220+D221)</f>
        <v>0</v>
      </c>
      <c r="I221" s="9">
        <f t="shared" ref="I221:I230" si="75">IF(G219&lt;=0,0,I220+C221)</f>
        <v>0</v>
      </c>
      <c r="J221" s="2"/>
      <c r="K221" s="2"/>
    </row>
    <row r="222" spans="1:11" ht="16.5" thickBot="1" x14ac:dyDescent="0.3">
      <c r="A222" s="5">
        <f t="shared" si="63"/>
        <v>220</v>
      </c>
      <c r="B222" s="6">
        <f>Setup!$B$8</f>
        <v>83438.792135576936</v>
      </c>
      <c r="C222" s="6">
        <f t="shared" si="64"/>
        <v>0</v>
      </c>
      <c r="D222" s="6">
        <f>IF(G221&lt;=0,0,G221*Setup!$B$6/12)</f>
        <v>0</v>
      </c>
      <c r="E222" s="7">
        <f t="shared" si="65"/>
        <v>0</v>
      </c>
      <c r="F222" s="7">
        <f t="shared" si="66"/>
        <v>0</v>
      </c>
      <c r="G222" s="6">
        <f t="shared" si="67"/>
        <v>-83438.792135574244</v>
      </c>
      <c r="H222" s="9">
        <f t="shared" si="74"/>
        <v>0</v>
      </c>
      <c r="I222" s="9">
        <f t="shared" si="75"/>
        <v>0</v>
      </c>
      <c r="J222" s="2"/>
      <c r="K222" s="2"/>
    </row>
    <row r="223" spans="1:11" ht="16.5" thickBot="1" x14ac:dyDescent="0.3">
      <c r="A223" s="5">
        <f t="shared" si="63"/>
        <v>221</v>
      </c>
      <c r="B223" s="6">
        <f>Setup!$B$8</f>
        <v>83438.792135576936</v>
      </c>
      <c r="C223" s="6">
        <f t="shared" si="64"/>
        <v>0</v>
      </c>
      <c r="D223" s="6">
        <f>IF(G222&lt;=0,0,G222*Setup!$B$6/12)</f>
        <v>0</v>
      </c>
      <c r="E223" s="7">
        <f t="shared" si="65"/>
        <v>0</v>
      </c>
      <c r="F223" s="7">
        <f t="shared" si="66"/>
        <v>0</v>
      </c>
      <c r="G223" s="6">
        <f t="shared" si="67"/>
        <v>-83438.792135574244</v>
      </c>
      <c r="H223" s="9">
        <f t="shared" si="74"/>
        <v>0</v>
      </c>
      <c r="I223" s="9">
        <f t="shared" si="75"/>
        <v>0</v>
      </c>
      <c r="J223" s="2"/>
      <c r="K223" s="2"/>
    </row>
    <row r="224" spans="1:11" ht="16.5" thickBot="1" x14ac:dyDescent="0.3">
      <c r="A224" s="5">
        <f t="shared" si="63"/>
        <v>222</v>
      </c>
      <c r="B224" s="6">
        <f>Setup!$B$8</f>
        <v>83438.792135576936</v>
      </c>
      <c r="C224" s="6">
        <f t="shared" si="64"/>
        <v>0</v>
      </c>
      <c r="D224" s="6">
        <f>IF(G223&lt;=0,0,G223*Setup!$B$6/12)</f>
        <v>0</v>
      </c>
      <c r="E224" s="7">
        <f t="shared" si="65"/>
        <v>0</v>
      </c>
      <c r="F224" s="7">
        <f t="shared" si="66"/>
        <v>0</v>
      </c>
      <c r="G224" s="6">
        <f t="shared" si="67"/>
        <v>-83438.792135574244</v>
      </c>
      <c r="H224" s="9">
        <f t="shared" si="74"/>
        <v>0</v>
      </c>
      <c r="I224" s="9">
        <f t="shared" si="75"/>
        <v>0</v>
      </c>
      <c r="J224" s="2"/>
      <c r="K224" s="2"/>
    </row>
    <row r="225" spans="1:11" ht="16.5" thickBot="1" x14ac:dyDescent="0.3">
      <c r="A225" s="5">
        <f t="shared" si="63"/>
        <v>223</v>
      </c>
      <c r="B225" s="6">
        <f>Setup!$B$8</f>
        <v>83438.792135576936</v>
      </c>
      <c r="C225" s="6">
        <f t="shared" si="64"/>
        <v>0</v>
      </c>
      <c r="D225" s="6">
        <f>IF(G224&lt;=0,0,G224*Setup!$B$6/12)</f>
        <v>0</v>
      </c>
      <c r="E225" s="7">
        <f t="shared" si="65"/>
        <v>0</v>
      </c>
      <c r="F225" s="7">
        <f t="shared" si="66"/>
        <v>0</v>
      </c>
      <c r="G225" s="6">
        <f t="shared" si="67"/>
        <v>-83438.792135574244</v>
      </c>
      <c r="H225" s="9">
        <f t="shared" si="74"/>
        <v>0</v>
      </c>
      <c r="I225" s="9">
        <f t="shared" si="75"/>
        <v>0</v>
      </c>
      <c r="J225" s="2"/>
      <c r="K225" s="2"/>
    </row>
    <row r="226" spans="1:11" ht="16.5" thickBot="1" x14ac:dyDescent="0.3">
      <c r="A226" s="5">
        <f t="shared" si="63"/>
        <v>224</v>
      </c>
      <c r="B226" s="6">
        <f>Setup!$B$8</f>
        <v>83438.792135576936</v>
      </c>
      <c r="C226" s="6">
        <f t="shared" si="64"/>
        <v>0</v>
      </c>
      <c r="D226" s="6">
        <f>IF(G225&lt;=0,0,G225*Setup!$B$6/12)</f>
        <v>0</v>
      </c>
      <c r="E226" s="7">
        <f t="shared" si="65"/>
        <v>0</v>
      </c>
      <c r="F226" s="7">
        <f t="shared" si="66"/>
        <v>0</v>
      </c>
      <c r="G226" s="6">
        <f t="shared" si="67"/>
        <v>-83438.792135574244</v>
      </c>
      <c r="H226" s="9">
        <f t="shared" si="74"/>
        <v>0</v>
      </c>
      <c r="I226" s="9">
        <f t="shared" si="75"/>
        <v>0</v>
      </c>
      <c r="J226" s="2"/>
      <c r="K226" s="2"/>
    </row>
    <row r="227" spans="1:11" ht="16.5" thickBot="1" x14ac:dyDescent="0.3">
      <c r="A227" s="5">
        <f t="shared" si="63"/>
        <v>225</v>
      </c>
      <c r="B227" s="6">
        <f>Setup!$B$8</f>
        <v>83438.792135576936</v>
      </c>
      <c r="C227" s="6">
        <f t="shared" si="64"/>
        <v>0</v>
      </c>
      <c r="D227" s="6">
        <f>IF(G226&lt;=0,0,G226*Setup!$B$6/12)</f>
        <v>0</v>
      </c>
      <c r="E227" s="7">
        <f t="shared" si="65"/>
        <v>0</v>
      </c>
      <c r="F227" s="7">
        <f t="shared" si="66"/>
        <v>0</v>
      </c>
      <c r="G227" s="6">
        <f t="shared" si="67"/>
        <v>-83438.792135574244</v>
      </c>
      <c r="H227" s="9">
        <f t="shared" si="74"/>
        <v>0</v>
      </c>
      <c r="I227" s="9">
        <f t="shared" si="75"/>
        <v>0</v>
      </c>
      <c r="J227" s="2"/>
      <c r="K227" s="2"/>
    </row>
    <row r="228" spans="1:11" ht="16.5" thickBot="1" x14ac:dyDescent="0.3">
      <c r="A228" s="5">
        <f t="shared" si="63"/>
        <v>226</v>
      </c>
      <c r="B228" s="6">
        <f>Setup!$B$8</f>
        <v>83438.792135576936</v>
      </c>
      <c r="C228" s="6">
        <f t="shared" si="64"/>
        <v>0</v>
      </c>
      <c r="D228" s="6">
        <f>IF(G227&lt;=0,0,G227*Setup!$B$6/12)</f>
        <v>0</v>
      </c>
      <c r="E228" s="7">
        <f t="shared" si="65"/>
        <v>0</v>
      </c>
      <c r="F228" s="7">
        <f t="shared" si="66"/>
        <v>0</v>
      </c>
      <c r="G228" s="6">
        <f t="shared" si="67"/>
        <v>-83438.792135574244</v>
      </c>
      <c r="H228" s="9">
        <f t="shared" si="74"/>
        <v>0</v>
      </c>
      <c r="I228" s="9">
        <f t="shared" si="75"/>
        <v>0</v>
      </c>
      <c r="J228" s="2"/>
      <c r="K228" s="2"/>
    </row>
    <row r="229" spans="1:11" ht="16.5" thickBot="1" x14ac:dyDescent="0.3">
      <c r="A229" s="5">
        <f t="shared" si="63"/>
        <v>227</v>
      </c>
      <c r="B229" s="6">
        <f>Setup!$B$8</f>
        <v>83438.792135576936</v>
      </c>
      <c r="C229" s="6">
        <f t="shared" si="64"/>
        <v>0</v>
      </c>
      <c r="D229" s="6">
        <f>IF(G228&lt;=0,0,G228*Setup!$B$6/12)</f>
        <v>0</v>
      </c>
      <c r="E229" s="7">
        <f t="shared" si="65"/>
        <v>0</v>
      </c>
      <c r="F229" s="7">
        <f t="shared" si="66"/>
        <v>0</v>
      </c>
      <c r="G229" s="6">
        <f t="shared" si="67"/>
        <v>-83438.792135574244</v>
      </c>
      <c r="H229" s="9">
        <f t="shared" si="74"/>
        <v>0</v>
      </c>
      <c r="I229" s="9">
        <f t="shared" si="75"/>
        <v>0</v>
      </c>
      <c r="J229" s="2"/>
      <c r="K229" s="2"/>
    </row>
    <row r="230" spans="1:11" ht="16.5" thickBot="1" x14ac:dyDescent="0.3">
      <c r="A230" s="5">
        <f t="shared" si="63"/>
        <v>228</v>
      </c>
      <c r="B230" s="6">
        <f>Setup!$B$8</f>
        <v>83438.792135576936</v>
      </c>
      <c r="C230" s="6">
        <f t="shared" si="64"/>
        <v>0</v>
      </c>
      <c r="D230" s="6">
        <f>IF(G229&lt;=0,0,G229*Setup!$B$6/12)</f>
        <v>0</v>
      </c>
      <c r="E230" s="7">
        <f t="shared" si="65"/>
        <v>0</v>
      </c>
      <c r="F230" s="7">
        <f t="shared" si="66"/>
        <v>0</v>
      </c>
      <c r="G230" s="6">
        <f t="shared" si="67"/>
        <v>-83438.792135574244</v>
      </c>
      <c r="H230" s="9">
        <f t="shared" ref="H230" si="76">H229+D230</f>
        <v>0</v>
      </c>
      <c r="I230" s="9">
        <f t="shared" si="75"/>
        <v>0</v>
      </c>
      <c r="J230" s="9">
        <f>MIN(H230,200000)*Setup!$B$16</f>
        <v>0</v>
      </c>
      <c r="K230" s="9">
        <f>MIN(I230,150000)*Setup!$B$16</f>
        <v>0</v>
      </c>
    </row>
    <row r="231" spans="1:11" ht="16.5" thickBot="1" x14ac:dyDescent="0.3">
      <c r="A231" s="5">
        <f t="shared" si="63"/>
        <v>229</v>
      </c>
      <c r="B231" s="6">
        <f>Setup!$B$8</f>
        <v>83438.792135576936</v>
      </c>
      <c r="C231" s="6">
        <f t="shared" si="64"/>
        <v>0</v>
      </c>
      <c r="D231" s="6">
        <f>IF(G230&lt;=0,0,G230*Setup!$B$6/12)</f>
        <v>0</v>
      </c>
      <c r="E231" s="7">
        <f t="shared" si="65"/>
        <v>0</v>
      </c>
      <c r="F231" s="7">
        <f t="shared" si="66"/>
        <v>0</v>
      </c>
      <c r="G231" s="6">
        <f t="shared" si="67"/>
        <v>-83438.792135574244</v>
      </c>
      <c r="H231" s="9">
        <f>IF($G230&lt;=0,0,D231)</f>
        <v>0</v>
      </c>
      <c r="I231" s="9">
        <f>IF(G230&lt;=0,0,C231)</f>
        <v>0</v>
      </c>
      <c r="J231" s="2"/>
      <c r="K231" s="2"/>
    </row>
    <row r="232" spans="1:11" ht="16.5" thickBot="1" x14ac:dyDescent="0.3">
      <c r="A232" s="5">
        <f t="shared" si="63"/>
        <v>230</v>
      </c>
      <c r="B232" s="6">
        <f>Setup!$B$8</f>
        <v>83438.792135576936</v>
      </c>
      <c r="C232" s="6">
        <f t="shared" si="64"/>
        <v>0</v>
      </c>
      <c r="D232" s="6">
        <f>IF(G231&lt;=0,0,G231*Setup!$B$6/12)</f>
        <v>0</v>
      </c>
      <c r="E232" s="7">
        <f t="shared" si="65"/>
        <v>0</v>
      </c>
      <c r="F232" s="7">
        <f t="shared" si="66"/>
        <v>0</v>
      </c>
      <c r="G232" s="6">
        <f t="shared" si="67"/>
        <v>-83438.792135574244</v>
      </c>
      <c r="H232" s="9">
        <f>IF($G231&lt;=0,0,H231+D232)</f>
        <v>0</v>
      </c>
      <c r="I232" s="9">
        <f>IF(G230&lt;=0,0,I231+C232)</f>
        <v>0</v>
      </c>
      <c r="J232" s="2"/>
      <c r="K232" s="2"/>
    </row>
    <row r="233" spans="1:11" ht="16.5" thickBot="1" x14ac:dyDescent="0.3">
      <c r="A233" s="5">
        <f t="shared" si="63"/>
        <v>231</v>
      </c>
      <c r="B233" s="6">
        <f>Setup!$B$8</f>
        <v>83438.792135576936</v>
      </c>
      <c r="C233" s="6">
        <f t="shared" si="64"/>
        <v>0</v>
      </c>
      <c r="D233" s="6">
        <f>IF(G232&lt;=0,0,G232*Setup!$B$6/12)</f>
        <v>0</v>
      </c>
      <c r="E233" s="7">
        <f t="shared" si="65"/>
        <v>0</v>
      </c>
      <c r="F233" s="7">
        <f t="shared" si="66"/>
        <v>0</v>
      </c>
      <c r="G233" s="6">
        <f t="shared" si="67"/>
        <v>-83438.792135574244</v>
      </c>
      <c r="H233" s="9">
        <f t="shared" ref="H233:H241" si="77">IF(G232&lt;=0,0,H232+D233)</f>
        <v>0</v>
      </c>
      <c r="I233" s="9">
        <f t="shared" ref="I233:I242" si="78">IF(G231&lt;=0,0,I232+C233)</f>
        <v>0</v>
      </c>
      <c r="J233" s="2"/>
      <c r="K233" s="2"/>
    </row>
    <row r="234" spans="1:11" ht="16.5" thickBot="1" x14ac:dyDescent="0.3">
      <c r="A234" s="5">
        <f t="shared" si="63"/>
        <v>232</v>
      </c>
      <c r="B234" s="6">
        <f>Setup!$B$8</f>
        <v>83438.792135576936</v>
      </c>
      <c r="C234" s="6">
        <f t="shared" si="64"/>
        <v>0</v>
      </c>
      <c r="D234" s="6">
        <f>IF(G233&lt;=0,0,G233*Setup!$B$6/12)</f>
        <v>0</v>
      </c>
      <c r="E234" s="7">
        <f t="shared" si="65"/>
        <v>0</v>
      </c>
      <c r="F234" s="7">
        <f t="shared" si="66"/>
        <v>0</v>
      </c>
      <c r="G234" s="6">
        <f t="shared" si="67"/>
        <v>-83438.792135574244</v>
      </c>
      <c r="H234" s="9">
        <f t="shared" si="77"/>
        <v>0</v>
      </c>
      <c r="I234" s="9">
        <f t="shared" si="78"/>
        <v>0</v>
      </c>
      <c r="J234" s="2"/>
      <c r="K234" s="2"/>
    </row>
    <row r="235" spans="1:11" ht="16.5" thickBot="1" x14ac:dyDescent="0.3">
      <c r="A235" s="5">
        <f t="shared" si="63"/>
        <v>233</v>
      </c>
      <c r="B235" s="6">
        <f>Setup!$B$8</f>
        <v>83438.792135576936</v>
      </c>
      <c r="C235" s="6">
        <f t="shared" si="64"/>
        <v>0</v>
      </c>
      <c r="D235" s="6">
        <f>IF(G234&lt;=0,0,G234*Setup!$B$6/12)</f>
        <v>0</v>
      </c>
      <c r="E235" s="7">
        <f t="shared" si="65"/>
        <v>0</v>
      </c>
      <c r="F235" s="7">
        <f t="shared" si="66"/>
        <v>0</v>
      </c>
      <c r="G235" s="6">
        <f t="shared" si="67"/>
        <v>-83438.792135574244</v>
      </c>
      <c r="H235" s="9">
        <f t="shared" si="77"/>
        <v>0</v>
      </c>
      <c r="I235" s="9">
        <f t="shared" si="78"/>
        <v>0</v>
      </c>
      <c r="J235" s="2"/>
      <c r="K235" s="2"/>
    </row>
    <row r="236" spans="1:11" ht="16.5" thickBot="1" x14ac:dyDescent="0.3">
      <c r="A236" s="5">
        <f t="shared" si="63"/>
        <v>234</v>
      </c>
      <c r="B236" s="6">
        <f>Setup!$B$8</f>
        <v>83438.792135576936</v>
      </c>
      <c r="C236" s="6">
        <f t="shared" si="64"/>
        <v>0</v>
      </c>
      <c r="D236" s="6">
        <f>IF(G235&lt;=0,0,G235*Setup!$B$6/12)</f>
        <v>0</v>
      </c>
      <c r="E236" s="7">
        <f t="shared" si="65"/>
        <v>0</v>
      </c>
      <c r="F236" s="7">
        <f t="shared" si="66"/>
        <v>0</v>
      </c>
      <c r="G236" s="6">
        <f t="shared" si="67"/>
        <v>-83438.792135574244</v>
      </c>
      <c r="H236" s="9">
        <f t="shared" si="77"/>
        <v>0</v>
      </c>
      <c r="I236" s="9">
        <f t="shared" si="78"/>
        <v>0</v>
      </c>
      <c r="J236" s="2"/>
      <c r="K236" s="2"/>
    </row>
    <row r="237" spans="1:11" ht="16.5" thickBot="1" x14ac:dyDescent="0.3">
      <c r="A237" s="5">
        <f t="shared" si="63"/>
        <v>235</v>
      </c>
      <c r="B237" s="6">
        <f>Setup!$B$8</f>
        <v>83438.792135576936</v>
      </c>
      <c r="C237" s="6">
        <f t="shared" si="64"/>
        <v>0</v>
      </c>
      <c r="D237" s="6">
        <f>IF(G236&lt;=0,0,G236*Setup!$B$6/12)</f>
        <v>0</v>
      </c>
      <c r="E237" s="7">
        <f t="shared" si="65"/>
        <v>0</v>
      </c>
      <c r="F237" s="7">
        <f t="shared" si="66"/>
        <v>0</v>
      </c>
      <c r="G237" s="6">
        <f t="shared" si="67"/>
        <v>-83438.792135574244</v>
      </c>
      <c r="H237" s="9">
        <f t="shared" si="77"/>
        <v>0</v>
      </c>
      <c r="I237" s="9">
        <f t="shared" si="78"/>
        <v>0</v>
      </c>
      <c r="J237" s="2"/>
      <c r="K237" s="2"/>
    </row>
    <row r="238" spans="1:11" ht="16.5" thickBot="1" x14ac:dyDescent="0.3">
      <c r="A238" s="5">
        <f t="shared" si="63"/>
        <v>236</v>
      </c>
      <c r="B238" s="6">
        <f>Setup!$B$8</f>
        <v>83438.792135576936</v>
      </c>
      <c r="C238" s="6">
        <f t="shared" si="64"/>
        <v>0</v>
      </c>
      <c r="D238" s="6">
        <f>IF(G237&lt;=0,0,G237*Setup!$B$6/12)</f>
        <v>0</v>
      </c>
      <c r="E238" s="7">
        <f t="shared" si="65"/>
        <v>0</v>
      </c>
      <c r="F238" s="7">
        <f t="shared" si="66"/>
        <v>0</v>
      </c>
      <c r="G238" s="6">
        <f t="shared" si="67"/>
        <v>-83438.792135574244</v>
      </c>
      <c r="H238" s="9">
        <f t="shared" si="77"/>
        <v>0</v>
      </c>
      <c r="I238" s="9">
        <f t="shared" si="78"/>
        <v>0</v>
      </c>
      <c r="J238" s="2"/>
      <c r="K238" s="2"/>
    </row>
    <row r="239" spans="1:11" ht="16.5" thickBot="1" x14ac:dyDescent="0.3">
      <c r="A239" s="5">
        <f t="shared" si="63"/>
        <v>237</v>
      </c>
      <c r="B239" s="6">
        <f>Setup!$B$8</f>
        <v>83438.792135576936</v>
      </c>
      <c r="C239" s="6">
        <f t="shared" si="64"/>
        <v>0</v>
      </c>
      <c r="D239" s="6">
        <f>IF(G238&lt;=0,0,G238*Setup!$B$6/12)</f>
        <v>0</v>
      </c>
      <c r="E239" s="7">
        <f t="shared" si="65"/>
        <v>0</v>
      </c>
      <c r="F239" s="7">
        <f t="shared" si="66"/>
        <v>0</v>
      </c>
      <c r="G239" s="6">
        <f t="shared" si="67"/>
        <v>-83438.792135574244</v>
      </c>
      <c r="H239" s="9">
        <f t="shared" si="77"/>
        <v>0</v>
      </c>
      <c r="I239" s="9">
        <f t="shared" si="78"/>
        <v>0</v>
      </c>
      <c r="J239" s="2"/>
      <c r="K239" s="2"/>
    </row>
    <row r="240" spans="1:11" ht="16.5" thickBot="1" x14ac:dyDescent="0.3">
      <c r="A240" s="5">
        <f t="shared" si="63"/>
        <v>238</v>
      </c>
      <c r="B240" s="6">
        <f>Setup!$B$8</f>
        <v>83438.792135576936</v>
      </c>
      <c r="C240" s="6">
        <f t="shared" si="64"/>
        <v>0</v>
      </c>
      <c r="D240" s="6">
        <f>IF(G239&lt;=0,0,G239*Setup!$B$6/12)</f>
        <v>0</v>
      </c>
      <c r="E240" s="7">
        <f t="shared" si="65"/>
        <v>0</v>
      </c>
      <c r="F240" s="7">
        <f t="shared" si="66"/>
        <v>0</v>
      </c>
      <c r="G240" s="6">
        <f t="shared" si="67"/>
        <v>-83438.792135574244</v>
      </c>
      <c r="H240" s="9">
        <f t="shared" si="77"/>
        <v>0</v>
      </c>
      <c r="I240" s="9">
        <f t="shared" si="78"/>
        <v>0</v>
      </c>
      <c r="J240" s="2"/>
      <c r="K240" s="2"/>
    </row>
    <row r="241" spans="1:11" ht="16.5" thickBot="1" x14ac:dyDescent="0.3">
      <c r="A241" s="5">
        <f t="shared" si="63"/>
        <v>239</v>
      </c>
      <c r="B241" s="6">
        <f>Setup!$B$8</f>
        <v>83438.792135576936</v>
      </c>
      <c r="C241" s="6">
        <f t="shared" si="64"/>
        <v>0</v>
      </c>
      <c r="D241" s="6">
        <f>IF(G240&lt;=0,0,G240*Setup!$B$6/12)</f>
        <v>0</v>
      </c>
      <c r="E241" s="7">
        <f t="shared" si="65"/>
        <v>0</v>
      </c>
      <c r="F241" s="7">
        <f t="shared" si="66"/>
        <v>0</v>
      </c>
      <c r="G241" s="6">
        <f t="shared" si="67"/>
        <v>-83438.792135574244</v>
      </c>
      <c r="H241" s="9">
        <f t="shared" si="77"/>
        <v>0</v>
      </c>
      <c r="I241" s="9">
        <f t="shared" si="78"/>
        <v>0</v>
      </c>
      <c r="J241" s="2"/>
      <c r="K241" s="2"/>
    </row>
    <row r="242" spans="1:11" ht="16.5" thickBot="1" x14ac:dyDescent="0.3">
      <c r="A242" s="5">
        <f t="shared" si="63"/>
        <v>240</v>
      </c>
      <c r="B242" s="6">
        <f>Setup!$B$8</f>
        <v>83438.792135576936</v>
      </c>
      <c r="C242" s="6">
        <f t="shared" si="64"/>
        <v>0</v>
      </c>
      <c r="D242" s="6">
        <f>IF(G241&lt;=0,0,G241*Setup!$B$6/12)</f>
        <v>0</v>
      </c>
      <c r="E242" s="7">
        <f t="shared" si="65"/>
        <v>0</v>
      </c>
      <c r="F242" s="7">
        <f t="shared" si="66"/>
        <v>0</v>
      </c>
      <c r="G242" s="6">
        <f t="shared" si="67"/>
        <v>-83438.792135574244</v>
      </c>
      <c r="H242" s="9">
        <f t="shared" ref="H242" si="79">H241+D242</f>
        <v>0</v>
      </c>
      <c r="I242" s="9">
        <f t="shared" si="78"/>
        <v>0</v>
      </c>
      <c r="J242" s="9">
        <f>MIN(H242,200000)*Setup!$B$16</f>
        <v>0</v>
      </c>
      <c r="K242" s="9">
        <f>MIN(I242,150000)*Setup!$B$16</f>
        <v>0</v>
      </c>
    </row>
    <row r="243" spans="1:11" ht="16.5" thickBot="1" x14ac:dyDescent="0.3">
      <c r="A243" s="5">
        <f t="shared" si="63"/>
        <v>241</v>
      </c>
      <c r="B243" s="6">
        <f>Setup!$B$8</f>
        <v>83438.792135576936</v>
      </c>
      <c r="C243" s="6">
        <f t="shared" si="64"/>
        <v>0</v>
      </c>
      <c r="D243" s="6">
        <f>IF(G242&lt;=0,0,G242*Setup!$B$6/12)</f>
        <v>0</v>
      </c>
      <c r="E243" s="7">
        <f t="shared" si="65"/>
        <v>0</v>
      </c>
      <c r="F243" s="7">
        <f t="shared" si="66"/>
        <v>0</v>
      </c>
      <c r="G243" s="6">
        <f t="shared" si="67"/>
        <v>-83438.792135574244</v>
      </c>
      <c r="H243" s="9">
        <f>IF($G242&lt;=0,0,D243)</f>
        <v>0</v>
      </c>
      <c r="I243" s="9">
        <f>IF(G242&lt;=0,0,C243)</f>
        <v>0</v>
      </c>
      <c r="J243" s="2"/>
      <c r="K243" s="2"/>
    </row>
    <row r="244" spans="1:11" ht="16.5" thickBot="1" x14ac:dyDescent="0.3">
      <c r="A244" s="5">
        <f t="shared" si="63"/>
        <v>242</v>
      </c>
      <c r="B244" s="6">
        <f>Setup!$B$8</f>
        <v>83438.792135576936</v>
      </c>
      <c r="C244" s="6">
        <f t="shared" si="64"/>
        <v>0</v>
      </c>
      <c r="D244" s="6">
        <f>IF(G243&lt;=0,0,G243*Setup!$B$6/12)</f>
        <v>0</v>
      </c>
      <c r="E244" s="7">
        <f t="shared" si="65"/>
        <v>0</v>
      </c>
      <c r="F244" s="7">
        <f t="shared" si="66"/>
        <v>0</v>
      </c>
      <c r="G244" s="6">
        <f t="shared" si="67"/>
        <v>-83438.792135574244</v>
      </c>
      <c r="H244" s="9">
        <f>IF($G243&lt;=0,0,H243+D244)</f>
        <v>0</v>
      </c>
      <c r="I244" s="9">
        <f>IF(G242&lt;=0,0,I243+C244)</f>
        <v>0</v>
      </c>
      <c r="J244" s="2"/>
      <c r="K244" s="2"/>
    </row>
    <row r="245" spans="1:11" ht="16.5" thickBot="1" x14ac:dyDescent="0.3">
      <c r="A245" s="5">
        <f t="shared" si="63"/>
        <v>243</v>
      </c>
      <c r="B245" s="6">
        <f>Setup!$B$8</f>
        <v>83438.792135576936</v>
      </c>
      <c r="C245" s="6">
        <f t="shared" si="64"/>
        <v>0</v>
      </c>
      <c r="D245" s="6">
        <f>IF(G244&lt;=0,0,G244*Setup!$B$6/12)</f>
        <v>0</v>
      </c>
      <c r="E245" s="7">
        <f t="shared" si="65"/>
        <v>0</v>
      </c>
      <c r="F245" s="7">
        <f t="shared" si="66"/>
        <v>0</v>
      </c>
      <c r="G245" s="6">
        <f t="shared" si="67"/>
        <v>-83438.792135574244</v>
      </c>
      <c r="H245" s="9">
        <f t="shared" ref="H245:H253" si="80">IF(G244&lt;=0,0,H244+D245)</f>
        <v>0</v>
      </c>
      <c r="I245" s="9">
        <f t="shared" ref="I245:I254" si="81">IF(G243&lt;=0,0,I244+C245)</f>
        <v>0</v>
      </c>
      <c r="J245" s="2"/>
      <c r="K245" s="2"/>
    </row>
    <row r="246" spans="1:11" ht="16.5" thickBot="1" x14ac:dyDescent="0.3">
      <c r="A246" s="5">
        <f t="shared" si="63"/>
        <v>244</v>
      </c>
      <c r="B246" s="6">
        <f>Setup!$B$8</f>
        <v>83438.792135576936</v>
      </c>
      <c r="C246" s="6">
        <f t="shared" si="64"/>
        <v>0</v>
      </c>
      <c r="D246" s="6">
        <f>IF(G245&lt;=0,0,G245*Setup!$B$6/12)</f>
        <v>0</v>
      </c>
      <c r="E246" s="7">
        <f t="shared" si="65"/>
        <v>0</v>
      </c>
      <c r="F246" s="7">
        <f t="shared" si="66"/>
        <v>0</v>
      </c>
      <c r="G246" s="6">
        <f t="shared" si="67"/>
        <v>-83438.792135574244</v>
      </c>
      <c r="H246" s="9">
        <f t="shared" si="80"/>
        <v>0</v>
      </c>
      <c r="I246" s="9">
        <f t="shared" si="81"/>
        <v>0</v>
      </c>
      <c r="J246" s="2"/>
      <c r="K246" s="2"/>
    </row>
    <row r="247" spans="1:11" ht="16.5" thickBot="1" x14ac:dyDescent="0.3">
      <c r="A247" s="5">
        <f t="shared" si="63"/>
        <v>245</v>
      </c>
      <c r="B247" s="6">
        <f>Setup!$B$8</f>
        <v>83438.792135576936</v>
      </c>
      <c r="C247" s="6">
        <f t="shared" si="64"/>
        <v>0</v>
      </c>
      <c r="D247" s="6">
        <f>IF(G246&lt;=0,0,G246*Setup!$B$6/12)</f>
        <v>0</v>
      </c>
      <c r="E247" s="7">
        <f t="shared" si="65"/>
        <v>0</v>
      </c>
      <c r="F247" s="7">
        <f t="shared" si="66"/>
        <v>0</v>
      </c>
      <c r="G247" s="6">
        <f t="shared" si="67"/>
        <v>-83438.792135574244</v>
      </c>
      <c r="H247" s="9">
        <f t="shared" si="80"/>
        <v>0</v>
      </c>
      <c r="I247" s="9">
        <f t="shared" si="81"/>
        <v>0</v>
      </c>
      <c r="J247" s="2"/>
      <c r="K247" s="2"/>
    </row>
    <row r="248" spans="1:11" ht="16.5" thickBot="1" x14ac:dyDescent="0.3">
      <c r="A248" s="5">
        <f t="shared" si="63"/>
        <v>246</v>
      </c>
      <c r="B248" s="6">
        <f>Setup!$B$8</f>
        <v>83438.792135576936</v>
      </c>
      <c r="C248" s="6">
        <f t="shared" si="64"/>
        <v>0</v>
      </c>
      <c r="D248" s="6">
        <f>IF(G247&lt;=0,0,G247*Setup!$B$6/12)</f>
        <v>0</v>
      </c>
      <c r="E248" s="7">
        <f t="shared" si="65"/>
        <v>0</v>
      </c>
      <c r="F248" s="7">
        <f t="shared" si="66"/>
        <v>0</v>
      </c>
      <c r="G248" s="6">
        <f t="shared" si="67"/>
        <v>-83438.792135574244</v>
      </c>
      <c r="H248" s="9">
        <f t="shared" si="80"/>
        <v>0</v>
      </c>
      <c r="I248" s="9">
        <f t="shared" si="81"/>
        <v>0</v>
      </c>
      <c r="J248" s="2"/>
      <c r="K248" s="2"/>
    </row>
    <row r="249" spans="1:11" ht="16.5" thickBot="1" x14ac:dyDescent="0.3">
      <c r="A249" s="5">
        <f t="shared" si="63"/>
        <v>247</v>
      </c>
      <c r="B249" s="6">
        <f>Setup!$B$8</f>
        <v>83438.792135576936</v>
      </c>
      <c r="C249" s="6">
        <f t="shared" si="64"/>
        <v>0</v>
      </c>
      <c r="D249" s="6">
        <f>IF(G248&lt;=0,0,G248*Setup!$B$6/12)</f>
        <v>0</v>
      </c>
      <c r="E249" s="7">
        <f t="shared" si="65"/>
        <v>0</v>
      </c>
      <c r="F249" s="7">
        <f t="shared" si="66"/>
        <v>0</v>
      </c>
      <c r="G249" s="6">
        <f t="shared" si="67"/>
        <v>-83438.792135574244</v>
      </c>
      <c r="H249" s="9">
        <f t="shared" si="80"/>
        <v>0</v>
      </c>
      <c r="I249" s="9">
        <f t="shared" si="81"/>
        <v>0</v>
      </c>
      <c r="J249" s="2"/>
      <c r="K249" s="2"/>
    </row>
    <row r="250" spans="1:11" ht="16.5" thickBot="1" x14ac:dyDescent="0.3">
      <c r="A250" s="5">
        <f t="shared" si="63"/>
        <v>248</v>
      </c>
      <c r="B250" s="6">
        <f>Setup!$B$8</f>
        <v>83438.792135576936</v>
      </c>
      <c r="C250" s="6">
        <f t="shared" si="64"/>
        <v>0</v>
      </c>
      <c r="D250" s="6">
        <f>IF(G249&lt;=0,0,G249*Setup!$B$6/12)</f>
        <v>0</v>
      </c>
      <c r="E250" s="7">
        <f t="shared" si="65"/>
        <v>0</v>
      </c>
      <c r="F250" s="7">
        <f t="shared" si="66"/>
        <v>0</v>
      </c>
      <c r="G250" s="6">
        <f t="shared" si="67"/>
        <v>-83438.792135574244</v>
      </c>
      <c r="H250" s="9">
        <f t="shared" si="80"/>
        <v>0</v>
      </c>
      <c r="I250" s="9">
        <f t="shared" si="81"/>
        <v>0</v>
      </c>
      <c r="J250" s="2"/>
      <c r="K250" s="2"/>
    </row>
    <row r="251" spans="1:11" ht="16.5" thickBot="1" x14ac:dyDescent="0.3">
      <c r="A251" s="5">
        <f t="shared" si="63"/>
        <v>249</v>
      </c>
      <c r="B251" s="6">
        <f>Setup!$B$8</f>
        <v>83438.792135576936</v>
      </c>
      <c r="C251" s="6">
        <f t="shared" si="64"/>
        <v>0</v>
      </c>
      <c r="D251" s="6">
        <f>IF(G250&lt;=0,0,G250*Setup!$B$6/12)</f>
        <v>0</v>
      </c>
      <c r="E251" s="7">
        <f t="shared" si="65"/>
        <v>0</v>
      </c>
      <c r="F251" s="7">
        <f t="shared" si="66"/>
        <v>0</v>
      </c>
      <c r="G251" s="6">
        <f t="shared" si="67"/>
        <v>-83438.792135574244</v>
      </c>
      <c r="H251" s="9">
        <f t="shared" si="80"/>
        <v>0</v>
      </c>
      <c r="I251" s="9">
        <f t="shared" si="81"/>
        <v>0</v>
      </c>
      <c r="J251" s="2"/>
      <c r="K251" s="2"/>
    </row>
    <row r="252" spans="1:11" ht="16.5" thickBot="1" x14ac:dyDescent="0.3">
      <c r="A252" s="5">
        <f t="shared" si="63"/>
        <v>250</v>
      </c>
      <c r="B252" s="6">
        <f>Setup!$B$8</f>
        <v>83438.792135576936</v>
      </c>
      <c r="C252" s="6">
        <f t="shared" si="64"/>
        <v>0</v>
      </c>
      <c r="D252" s="6">
        <f>IF(G251&lt;=0,0,G251*Setup!$B$6/12)</f>
        <v>0</v>
      </c>
      <c r="E252" s="7">
        <f t="shared" si="65"/>
        <v>0</v>
      </c>
      <c r="F252" s="7">
        <f t="shared" si="66"/>
        <v>0</v>
      </c>
      <c r="G252" s="6">
        <f t="shared" si="67"/>
        <v>-83438.792135574244</v>
      </c>
      <c r="H252" s="9">
        <f t="shared" si="80"/>
        <v>0</v>
      </c>
      <c r="I252" s="9">
        <f t="shared" si="81"/>
        <v>0</v>
      </c>
      <c r="J252" s="2"/>
      <c r="K252" s="2"/>
    </row>
    <row r="253" spans="1:11" ht="16.5" thickBot="1" x14ac:dyDescent="0.3">
      <c r="A253" s="5">
        <f t="shared" si="63"/>
        <v>251</v>
      </c>
      <c r="B253" s="6">
        <f>Setup!$B$8</f>
        <v>83438.792135576936</v>
      </c>
      <c r="C253" s="6">
        <f t="shared" si="64"/>
        <v>0</v>
      </c>
      <c r="D253" s="6">
        <f>IF(G252&lt;=0,0,G252*Setup!$B$6/12)</f>
        <v>0</v>
      </c>
      <c r="E253" s="7">
        <f t="shared" si="65"/>
        <v>0</v>
      </c>
      <c r="F253" s="7">
        <f t="shared" si="66"/>
        <v>0</v>
      </c>
      <c r="G253" s="6">
        <f t="shared" si="67"/>
        <v>-83438.792135574244</v>
      </c>
      <c r="H253" s="9">
        <f t="shared" si="80"/>
        <v>0</v>
      </c>
      <c r="I253" s="9">
        <f t="shared" si="81"/>
        <v>0</v>
      </c>
      <c r="J253" s="2"/>
      <c r="K253" s="2"/>
    </row>
    <row r="254" spans="1:11" ht="16.5" thickBot="1" x14ac:dyDescent="0.3">
      <c r="A254" s="5">
        <f t="shared" si="63"/>
        <v>252</v>
      </c>
      <c r="B254" s="6">
        <f>Setup!$B$8</f>
        <v>83438.792135576936</v>
      </c>
      <c r="C254" s="6">
        <f t="shared" si="64"/>
        <v>0</v>
      </c>
      <c r="D254" s="6">
        <f>IF(G253&lt;=0,0,G253*Setup!$B$6/12)</f>
        <v>0</v>
      </c>
      <c r="E254" s="7">
        <f t="shared" si="65"/>
        <v>0</v>
      </c>
      <c r="F254" s="7">
        <f t="shared" si="66"/>
        <v>0</v>
      </c>
      <c r="G254" s="6">
        <f t="shared" si="67"/>
        <v>-83438.792135574244</v>
      </c>
      <c r="H254" s="9">
        <f t="shared" ref="H254" si="82">H253+D254</f>
        <v>0</v>
      </c>
      <c r="I254" s="9">
        <f t="shared" si="81"/>
        <v>0</v>
      </c>
      <c r="J254" s="9">
        <f>MIN(H254,200000)*Setup!$B$16</f>
        <v>0</v>
      </c>
      <c r="K254" s="9">
        <f>MIN(I254,150000)*Setup!$B$16</f>
        <v>0</v>
      </c>
    </row>
    <row r="255" spans="1:11" ht="16.5" thickBot="1" x14ac:dyDescent="0.3">
      <c r="A255" s="5">
        <f t="shared" si="63"/>
        <v>253</v>
      </c>
      <c r="B255" s="6">
        <f>Setup!$B$8</f>
        <v>83438.792135576936</v>
      </c>
      <c r="C255" s="6">
        <f t="shared" si="64"/>
        <v>0</v>
      </c>
      <c r="D255" s="6">
        <f>IF(G254&lt;=0,0,G254*Setup!$B$6/12)</f>
        <v>0</v>
      </c>
      <c r="E255" s="7">
        <f t="shared" si="65"/>
        <v>0</v>
      </c>
      <c r="F255" s="7">
        <f t="shared" si="66"/>
        <v>0</v>
      </c>
      <c r="G255" s="6">
        <f t="shared" si="67"/>
        <v>-83438.792135574244</v>
      </c>
      <c r="H255" s="9">
        <f>IF($G254&lt;=0,0,D255)</f>
        <v>0</v>
      </c>
      <c r="I255" s="9">
        <f>IF(G254&lt;=0,0,C255)</f>
        <v>0</v>
      </c>
      <c r="J255" s="2"/>
      <c r="K255" s="2"/>
    </row>
    <row r="256" spans="1:11" ht="16.5" thickBot="1" x14ac:dyDescent="0.3">
      <c r="A256" s="5">
        <f t="shared" si="63"/>
        <v>254</v>
      </c>
      <c r="B256" s="6">
        <f>Setup!$B$8</f>
        <v>83438.792135576936</v>
      </c>
      <c r="C256" s="6">
        <f t="shared" si="64"/>
        <v>0</v>
      </c>
      <c r="D256" s="6">
        <f>IF(G255&lt;=0,0,G255*Setup!$B$6/12)</f>
        <v>0</v>
      </c>
      <c r="E256" s="7">
        <f t="shared" si="65"/>
        <v>0</v>
      </c>
      <c r="F256" s="7">
        <f t="shared" si="66"/>
        <v>0</v>
      </c>
      <c r="G256" s="6">
        <f t="shared" si="67"/>
        <v>-83438.792135574244</v>
      </c>
      <c r="H256" s="9">
        <f>IF($G255&lt;=0,0,H255+D256)</f>
        <v>0</v>
      </c>
      <c r="I256" s="9">
        <f>IF(G254&lt;=0,0,I255+C256)</f>
        <v>0</v>
      </c>
      <c r="J256" s="2"/>
      <c r="K256" s="2"/>
    </row>
    <row r="257" spans="1:11" ht="16.5" thickBot="1" x14ac:dyDescent="0.3">
      <c r="A257" s="5">
        <f t="shared" si="63"/>
        <v>255</v>
      </c>
      <c r="B257" s="6">
        <f>Setup!$B$8</f>
        <v>83438.792135576936</v>
      </c>
      <c r="C257" s="6">
        <f t="shared" si="64"/>
        <v>0</v>
      </c>
      <c r="D257" s="6">
        <f>IF(G256&lt;=0,0,G256*Setup!$B$6/12)</f>
        <v>0</v>
      </c>
      <c r="E257" s="7">
        <f t="shared" si="65"/>
        <v>0</v>
      </c>
      <c r="F257" s="7">
        <f t="shared" si="66"/>
        <v>0</v>
      </c>
      <c r="G257" s="6">
        <f t="shared" si="67"/>
        <v>-83438.792135574244</v>
      </c>
      <c r="H257" s="9">
        <f t="shared" ref="H257:H265" si="83">IF(G256&lt;=0,0,H256+D257)</f>
        <v>0</v>
      </c>
      <c r="I257" s="9">
        <f t="shared" ref="I257:I266" si="84">IF(G255&lt;=0,0,I256+C257)</f>
        <v>0</v>
      </c>
      <c r="J257" s="2"/>
      <c r="K257" s="2"/>
    </row>
    <row r="258" spans="1:11" ht="16.5" thickBot="1" x14ac:dyDescent="0.3">
      <c r="A258" s="5">
        <f t="shared" si="63"/>
        <v>256</v>
      </c>
      <c r="B258" s="6">
        <f>Setup!$B$8</f>
        <v>83438.792135576936</v>
      </c>
      <c r="C258" s="6">
        <f t="shared" si="64"/>
        <v>0</v>
      </c>
      <c r="D258" s="6">
        <f>IF(G257&lt;=0,0,G257*Setup!$B$6/12)</f>
        <v>0</v>
      </c>
      <c r="E258" s="7">
        <f t="shared" si="65"/>
        <v>0</v>
      </c>
      <c r="F258" s="7">
        <f t="shared" si="66"/>
        <v>0</v>
      </c>
      <c r="G258" s="6">
        <f t="shared" si="67"/>
        <v>-83438.792135574244</v>
      </c>
      <c r="H258" s="9">
        <f t="shared" si="83"/>
        <v>0</v>
      </c>
      <c r="I258" s="9">
        <f t="shared" si="84"/>
        <v>0</v>
      </c>
      <c r="J258" s="2"/>
      <c r="K258" s="2"/>
    </row>
    <row r="259" spans="1:11" ht="16.5" thickBot="1" x14ac:dyDescent="0.3">
      <c r="A259" s="5">
        <f t="shared" si="63"/>
        <v>257</v>
      </c>
      <c r="B259" s="6">
        <f>Setup!$B$8</f>
        <v>83438.792135576936</v>
      </c>
      <c r="C259" s="6">
        <f t="shared" si="64"/>
        <v>0</v>
      </c>
      <c r="D259" s="6">
        <f>IF(G258&lt;=0,0,G258*Setup!$B$6/12)</f>
        <v>0</v>
      </c>
      <c r="E259" s="7">
        <f t="shared" si="65"/>
        <v>0</v>
      </c>
      <c r="F259" s="7">
        <f t="shared" si="66"/>
        <v>0</v>
      </c>
      <c r="G259" s="6">
        <f t="shared" si="67"/>
        <v>-83438.792135574244</v>
      </c>
      <c r="H259" s="9">
        <f t="shared" si="83"/>
        <v>0</v>
      </c>
      <c r="I259" s="9">
        <f t="shared" si="84"/>
        <v>0</v>
      </c>
      <c r="J259" s="2"/>
      <c r="K259" s="2"/>
    </row>
    <row r="260" spans="1:11" ht="16.5" thickBot="1" x14ac:dyDescent="0.3">
      <c r="A260" s="5">
        <f t="shared" ref="A260:A302" si="85">A259+1</f>
        <v>258</v>
      </c>
      <c r="B260" s="6">
        <f>Setup!$B$8</f>
        <v>83438.792135576936</v>
      </c>
      <c r="C260" s="6">
        <f t="shared" ref="C260:C302" si="86">IF(D260&lt;=0,0,B260-D260)</f>
        <v>0</v>
      </c>
      <c r="D260" s="6">
        <f>IF(G259&lt;=0,0,G259*Setup!$B$6/12)</f>
        <v>0</v>
      </c>
      <c r="E260" s="7">
        <f t="shared" ref="E260:E302" si="87">C260/B260</f>
        <v>0</v>
      </c>
      <c r="F260" s="7">
        <f t="shared" ref="F260:F302" si="88">D260/B260</f>
        <v>0</v>
      </c>
      <c r="G260" s="6">
        <f t="shared" ref="G260:G302" si="89">G259-C260</f>
        <v>-83438.792135574244</v>
      </c>
      <c r="H260" s="9">
        <f t="shared" si="83"/>
        <v>0</v>
      </c>
      <c r="I260" s="9">
        <f t="shared" si="84"/>
        <v>0</v>
      </c>
      <c r="J260" s="2"/>
      <c r="K260" s="2"/>
    </row>
    <row r="261" spans="1:11" ht="16.5" thickBot="1" x14ac:dyDescent="0.3">
      <c r="A261" s="5">
        <f t="shared" si="85"/>
        <v>259</v>
      </c>
      <c r="B261" s="6">
        <f>Setup!$B$8</f>
        <v>83438.792135576936</v>
      </c>
      <c r="C261" s="6">
        <f t="shared" si="86"/>
        <v>0</v>
      </c>
      <c r="D261" s="6">
        <f>IF(G260&lt;=0,0,G260*Setup!$B$6/12)</f>
        <v>0</v>
      </c>
      <c r="E261" s="7">
        <f t="shared" si="87"/>
        <v>0</v>
      </c>
      <c r="F261" s="7">
        <f t="shared" si="88"/>
        <v>0</v>
      </c>
      <c r="G261" s="6">
        <f t="shared" si="89"/>
        <v>-83438.792135574244</v>
      </c>
      <c r="H261" s="9">
        <f t="shared" si="83"/>
        <v>0</v>
      </c>
      <c r="I261" s="9">
        <f t="shared" si="84"/>
        <v>0</v>
      </c>
      <c r="J261" s="2"/>
      <c r="K261" s="2"/>
    </row>
    <row r="262" spans="1:11" ht="16.5" thickBot="1" x14ac:dyDescent="0.3">
      <c r="A262" s="5">
        <f t="shared" si="85"/>
        <v>260</v>
      </c>
      <c r="B262" s="6">
        <f>Setup!$B$8</f>
        <v>83438.792135576936</v>
      </c>
      <c r="C262" s="6">
        <f t="shared" si="86"/>
        <v>0</v>
      </c>
      <c r="D262" s="6">
        <f>IF(G261&lt;=0,0,G261*Setup!$B$6/12)</f>
        <v>0</v>
      </c>
      <c r="E262" s="7">
        <f t="shared" si="87"/>
        <v>0</v>
      </c>
      <c r="F262" s="7">
        <f t="shared" si="88"/>
        <v>0</v>
      </c>
      <c r="G262" s="6">
        <f t="shared" si="89"/>
        <v>-83438.792135574244</v>
      </c>
      <c r="H262" s="9">
        <f t="shared" si="83"/>
        <v>0</v>
      </c>
      <c r="I262" s="9">
        <f t="shared" si="84"/>
        <v>0</v>
      </c>
      <c r="J262" s="2"/>
      <c r="K262" s="2"/>
    </row>
    <row r="263" spans="1:11" ht="16.5" thickBot="1" x14ac:dyDescent="0.3">
      <c r="A263" s="5">
        <f t="shared" si="85"/>
        <v>261</v>
      </c>
      <c r="B263" s="6">
        <f>Setup!$B$8</f>
        <v>83438.792135576936</v>
      </c>
      <c r="C263" s="6">
        <f t="shared" si="86"/>
        <v>0</v>
      </c>
      <c r="D263" s="6">
        <f>IF(G262&lt;=0,0,G262*Setup!$B$6/12)</f>
        <v>0</v>
      </c>
      <c r="E263" s="7">
        <f t="shared" si="87"/>
        <v>0</v>
      </c>
      <c r="F263" s="7">
        <f t="shared" si="88"/>
        <v>0</v>
      </c>
      <c r="G263" s="6">
        <f t="shared" si="89"/>
        <v>-83438.792135574244</v>
      </c>
      <c r="H263" s="9">
        <f t="shared" si="83"/>
        <v>0</v>
      </c>
      <c r="I263" s="9">
        <f t="shared" si="84"/>
        <v>0</v>
      </c>
      <c r="J263" s="2"/>
      <c r="K263" s="2"/>
    </row>
    <row r="264" spans="1:11" ht="16.5" thickBot="1" x14ac:dyDescent="0.3">
      <c r="A264" s="5">
        <f t="shared" si="85"/>
        <v>262</v>
      </c>
      <c r="B264" s="6">
        <f>Setup!$B$8</f>
        <v>83438.792135576936</v>
      </c>
      <c r="C264" s="6">
        <f t="shared" si="86"/>
        <v>0</v>
      </c>
      <c r="D264" s="6">
        <f>IF(G263&lt;=0,0,G263*Setup!$B$6/12)</f>
        <v>0</v>
      </c>
      <c r="E264" s="7">
        <f t="shared" si="87"/>
        <v>0</v>
      </c>
      <c r="F264" s="7">
        <f t="shared" si="88"/>
        <v>0</v>
      </c>
      <c r="G264" s="6">
        <f t="shared" si="89"/>
        <v>-83438.792135574244</v>
      </c>
      <c r="H264" s="9">
        <f t="shared" si="83"/>
        <v>0</v>
      </c>
      <c r="I264" s="9">
        <f t="shared" si="84"/>
        <v>0</v>
      </c>
      <c r="J264" s="2"/>
      <c r="K264" s="2"/>
    </row>
    <row r="265" spans="1:11" ht="16.5" thickBot="1" x14ac:dyDescent="0.3">
      <c r="A265" s="5">
        <f t="shared" si="85"/>
        <v>263</v>
      </c>
      <c r="B265" s="6">
        <f>Setup!$B$8</f>
        <v>83438.792135576936</v>
      </c>
      <c r="C265" s="6">
        <f t="shared" si="86"/>
        <v>0</v>
      </c>
      <c r="D265" s="6">
        <f>IF(G264&lt;=0,0,G264*Setup!$B$6/12)</f>
        <v>0</v>
      </c>
      <c r="E265" s="7">
        <f t="shared" si="87"/>
        <v>0</v>
      </c>
      <c r="F265" s="7">
        <f t="shared" si="88"/>
        <v>0</v>
      </c>
      <c r="G265" s="6">
        <f t="shared" si="89"/>
        <v>-83438.792135574244</v>
      </c>
      <c r="H265" s="9">
        <f t="shared" si="83"/>
        <v>0</v>
      </c>
      <c r="I265" s="9">
        <f t="shared" si="84"/>
        <v>0</v>
      </c>
      <c r="J265" s="2"/>
      <c r="K265" s="2"/>
    </row>
    <row r="266" spans="1:11" ht="16.5" thickBot="1" x14ac:dyDescent="0.3">
      <c r="A266" s="5">
        <f t="shared" si="85"/>
        <v>264</v>
      </c>
      <c r="B266" s="6">
        <f>Setup!$B$8</f>
        <v>83438.792135576936</v>
      </c>
      <c r="C266" s="6">
        <f t="shared" si="86"/>
        <v>0</v>
      </c>
      <c r="D266" s="6">
        <f>IF(G265&lt;=0,0,G265*Setup!$B$6/12)</f>
        <v>0</v>
      </c>
      <c r="E266" s="7">
        <f t="shared" si="87"/>
        <v>0</v>
      </c>
      <c r="F266" s="7">
        <f t="shared" si="88"/>
        <v>0</v>
      </c>
      <c r="G266" s="6">
        <f t="shared" si="89"/>
        <v>-83438.792135574244</v>
      </c>
      <c r="H266" s="9">
        <f t="shared" ref="H266" si="90">H265+D266</f>
        <v>0</v>
      </c>
      <c r="I266" s="9">
        <f t="shared" si="84"/>
        <v>0</v>
      </c>
      <c r="J266" s="9">
        <f>MIN(H266,200000)*Setup!$B$16</f>
        <v>0</v>
      </c>
      <c r="K266" s="9">
        <f>MIN(I266,150000)*Setup!$B$16</f>
        <v>0</v>
      </c>
    </row>
    <row r="267" spans="1:11" ht="16.5" thickBot="1" x14ac:dyDescent="0.3">
      <c r="A267" s="5">
        <f t="shared" si="85"/>
        <v>265</v>
      </c>
      <c r="B267" s="6">
        <f>Setup!$B$8</f>
        <v>83438.792135576936</v>
      </c>
      <c r="C267" s="6">
        <f t="shared" si="86"/>
        <v>0</v>
      </c>
      <c r="D267" s="6">
        <f>IF(G266&lt;=0,0,G266*Setup!$B$6/12)</f>
        <v>0</v>
      </c>
      <c r="E267" s="7">
        <f t="shared" si="87"/>
        <v>0</v>
      </c>
      <c r="F267" s="7">
        <f t="shared" si="88"/>
        <v>0</v>
      </c>
      <c r="G267" s="6">
        <f t="shared" si="89"/>
        <v>-83438.792135574244</v>
      </c>
      <c r="H267" s="9">
        <f>IF($G266&lt;=0,0,D267)</f>
        <v>0</v>
      </c>
      <c r="I267" s="9">
        <f>IF(G266&lt;=0,0,C267)</f>
        <v>0</v>
      </c>
      <c r="J267" s="2"/>
      <c r="K267" s="2"/>
    </row>
    <row r="268" spans="1:11" ht="16.5" thickBot="1" x14ac:dyDescent="0.3">
      <c r="A268" s="5">
        <f t="shared" si="85"/>
        <v>266</v>
      </c>
      <c r="B268" s="6">
        <f>Setup!$B$8</f>
        <v>83438.792135576936</v>
      </c>
      <c r="C268" s="6">
        <f t="shared" si="86"/>
        <v>0</v>
      </c>
      <c r="D268" s="6">
        <f>IF(G267&lt;=0,0,G267*Setup!$B$6/12)</f>
        <v>0</v>
      </c>
      <c r="E268" s="7">
        <f t="shared" si="87"/>
        <v>0</v>
      </c>
      <c r="F268" s="7">
        <f t="shared" si="88"/>
        <v>0</v>
      </c>
      <c r="G268" s="6">
        <f t="shared" si="89"/>
        <v>-83438.792135574244</v>
      </c>
      <c r="H268" s="9">
        <f>IF($G267&lt;=0,0,H267+D268)</f>
        <v>0</v>
      </c>
      <c r="I268" s="9">
        <f>IF(G266&lt;=0,0,I267+C268)</f>
        <v>0</v>
      </c>
      <c r="J268" s="2"/>
      <c r="K268" s="2"/>
    </row>
    <row r="269" spans="1:11" ht="16.5" thickBot="1" x14ac:dyDescent="0.3">
      <c r="A269" s="5">
        <f t="shared" si="85"/>
        <v>267</v>
      </c>
      <c r="B269" s="6">
        <f>Setup!$B$8</f>
        <v>83438.792135576936</v>
      </c>
      <c r="C269" s="6">
        <f t="shared" si="86"/>
        <v>0</v>
      </c>
      <c r="D269" s="6">
        <f>IF(G268&lt;=0,0,G268*Setup!$B$6/12)</f>
        <v>0</v>
      </c>
      <c r="E269" s="7">
        <f t="shared" si="87"/>
        <v>0</v>
      </c>
      <c r="F269" s="7">
        <f t="shared" si="88"/>
        <v>0</v>
      </c>
      <c r="G269" s="6">
        <f t="shared" si="89"/>
        <v>-83438.792135574244</v>
      </c>
      <c r="H269" s="9">
        <f t="shared" ref="H269:H277" si="91">IF(G268&lt;=0,0,H268+D269)</f>
        <v>0</v>
      </c>
      <c r="I269" s="9">
        <f t="shared" ref="I269:I278" si="92">IF(G267&lt;=0,0,I268+C269)</f>
        <v>0</v>
      </c>
      <c r="J269" s="2"/>
      <c r="K269" s="2"/>
    </row>
    <row r="270" spans="1:11" ht="16.5" thickBot="1" x14ac:dyDescent="0.3">
      <c r="A270" s="5">
        <f t="shared" si="85"/>
        <v>268</v>
      </c>
      <c r="B270" s="6">
        <f>Setup!$B$8</f>
        <v>83438.792135576936</v>
      </c>
      <c r="C270" s="6">
        <f t="shared" si="86"/>
        <v>0</v>
      </c>
      <c r="D270" s="6">
        <f>IF(G269&lt;=0,0,G269*Setup!$B$6/12)</f>
        <v>0</v>
      </c>
      <c r="E270" s="7">
        <f t="shared" si="87"/>
        <v>0</v>
      </c>
      <c r="F270" s="7">
        <f t="shared" si="88"/>
        <v>0</v>
      </c>
      <c r="G270" s="6">
        <f t="shared" si="89"/>
        <v>-83438.792135574244</v>
      </c>
      <c r="H270" s="9">
        <f t="shared" si="91"/>
        <v>0</v>
      </c>
      <c r="I270" s="9">
        <f t="shared" si="92"/>
        <v>0</v>
      </c>
      <c r="J270" s="2"/>
      <c r="K270" s="2"/>
    </row>
    <row r="271" spans="1:11" ht="16.5" thickBot="1" x14ac:dyDescent="0.3">
      <c r="A271" s="5">
        <f t="shared" si="85"/>
        <v>269</v>
      </c>
      <c r="B271" s="6">
        <f>Setup!$B$8</f>
        <v>83438.792135576936</v>
      </c>
      <c r="C271" s="6">
        <f t="shared" si="86"/>
        <v>0</v>
      </c>
      <c r="D271" s="6">
        <f>IF(G270&lt;=0,0,G270*Setup!$B$6/12)</f>
        <v>0</v>
      </c>
      <c r="E271" s="7">
        <f t="shared" si="87"/>
        <v>0</v>
      </c>
      <c r="F271" s="7">
        <f t="shared" si="88"/>
        <v>0</v>
      </c>
      <c r="G271" s="6">
        <f t="shared" si="89"/>
        <v>-83438.792135574244</v>
      </c>
      <c r="H271" s="9">
        <f t="shared" si="91"/>
        <v>0</v>
      </c>
      <c r="I271" s="9">
        <f t="shared" si="92"/>
        <v>0</v>
      </c>
      <c r="J271" s="2"/>
      <c r="K271" s="2"/>
    </row>
    <row r="272" spans="1:11" ht="16.5" thickBot="1" x14ac:dyDescent="0.3">
      <c r="A272" s="5">
        <f t="shared" si="85"/>
        <v>270</v>
      </c>
      <c r="B272" s="6">
        <f>Setup!$B$8</f>
        <v>83438.792135576936</v>
      </c>
      <c r="C272" s="6">
        <f t="shared" si="86"/>
        <v>0</v>
      </c>
      <c r="D272" s="6">
        <f>IF(G271&lt;=0,0,G271*Setup!$B$6/12)</f>
        <v>0</v>
      </c>
      <c r="E272" s="7">
        <f t="shared" si="87"/>
        <v>0</v>
      </c>
      <c r="F272" s="7">
        <f t="shared" si="88"/>
        <v>0</v>
      </c>
      <c r="G272" s="6">
        <f t="shared" si="89"/>
        <v>-83438.792135574244</v>
      </c>
      <c r="H272" s="9">
        <f t="shared" si="91"/>
        <v>0</v>
      </c>
      <c r="I272" s="9">
        <f t="shared" si="92"/>
        <v>0</v>
      </c>
      <c r="J272" s="2"/>
      <c r="K272" s="2"/>
    </row>
    <row r="273" spans="1:11" ht="16.5" thickBot="1" x14ac:dyDescent="0.3">
      <c r="A273" s="5">
        <f t="shared" si="85"/>
        <v>271</v>
      </c>
      <c r="B273" s="6">
        <f>Setup!$B$8</f>
        <v>83438.792135576936</v>
      </c>
      <c r="C273" s="6">
        <f t="shared" si="86"/>
        <v>0</v>
      </c>
      <c r="D273" s="6">
        <f>IF(G272&lt;=0,0,G272*Setup!$B$6/12)</f>
        <v>0</v>
      </c>
      <c r="E273" s="7">
        <f t="shared" si="87"/>
        <v>0</v>
      </c>
      <c r="F273" s="7">
        <f t="shared" si="88"/>
        <v>0</v>
      </c>
      <c r="G273" s="6">
        <f t="shared" si="89"/>
        <v>-83438.792135574244</v>
      </c>
      <c r="H273" s="9">
        <f t="shared" si="91"/>
        <v>0</v>
      </c>
      <c r="I273" s="9">
        <f t="shared" si="92"/>
        <v>0</v>
      </c>
      <c r="J273" s="2"/>
      <c r="K273" s="2"/>
    </row>
    <row r="274" spans="1:11" ht="16.5" thickBot="1" x14ac:dyDescent="0.3">
      <c r="A274" s="5">
        <f t="shared" si="85"/>
        <v>272</v>
      </c>
      <c r="B274" s="6">
        <f>Setup!$B$8</f>
        <v>83438.792135576936</v>
      </c>
      <c r="C274" s="6">
        <f t="shared" si="86"/>
        <v>0</v>
      </c>
      <c r="D274" s="6">
        <f>IF(G273&lt;=0,0,G273*Setup!$B$6/12)</f>
        <v>0</v>
      </c>
      <c r="E274" s="7">
        <f t="shared" si="87"/>
        <v>0</v>
      </c>
      <c r="F274" s="7">
        <f t="shared" si="88"/>
        <v>0</v>
      </c>
      <c r="G274" s="6">
        <f t="shared" si="89"/>
        <v>-83438.792135574244</v>
      </c>
      <c r="H274" s="9">
        <f t="shared" si="91"/>
        <v>0</v>
      </c>
      <c r="I274" s="9">
        <f t="shared" si="92"/>
        <v>0</v>
      </c>
      <c r="J274" s="2"/>
      <c r="K274" s="2"/>
    </row>
    <row r="275" spans="1:11" ht="16.5" thickBot="1" x14ac:dyDescent="0.3">
      <c r="A275" s="5">
        <f t="shared" si="85"/>
        <v>273</v>
      </c>
      <c r="B275" s="6">
        <f>Setup!$B$8</f>
        <v>83438.792135576936</v>
      </c>
      <c r="C275" s="6">
        <f t="shared" si="86"/>
        <v>0</v>
      </c>
      <c r="D275" s="6">
        <f>IF(G274&lt;=0,0,G274*Setup!$B$6/12)</f>
        <v>0</v>
      </c>
      <c r="E275" s="7">
        <f t="shared" si="87"/>
        <v>0</v>
      </c>
      <c r="F275" s="7">
        <f t="shared" si="88"/>
        <v>0</v>
      </c>
      <c r="G275" s="6">
        <f t="shared" si="89"/>
        <v>-83438.792135574244</v>
      </c>
      <c r="H275" s="9">
        <f t="shared" si="91"/>
        <v>0</v>
      </c>
      <c r="I275" s="9">
        <f t="shared" si="92"/>
        <v>0</v>
      </c>
      <c r="J275" s="2"/>
      <c r="K275" s="2"/>
    </row>
    <row r="276" spans="1:11" ht="16.5" thickBot="1" x14ac:dyDescent="0.3">
      <c r="A276" s="5">
        <f t="shared" si="85"/>
        <v>274</v>
      </c>
      <c r="B276" s="6">
        <f>Setup!$B$8</f>
        <v>83438.792135576936</v>
      </c>
      <c r="C276" s="6">
        <f t="shared" si="86"/>
        <v>0</v>
      </c>
      <c r="D276" s="6">
        <f>IF(G275&lt;=0,0,G275*Setup!$B$6/12)</f>
        <v>0</v>
      </c>
      <c r="E276" s="7">
        <f t="shared" si="87"/>
        <v>0</v>
      </c>
      <c r="F276" s="7">
        <f t="shared" si="88"/>
        <v>0</v>
      </c>
      <c r="G276" s="6">
        <f t="shared" si="89"/>
        <v>-83438.792135574244</v>
      </c>
      <c r="H276" s="9">
        <f t="shared" si="91"/>
        <v>0</v>
      </c>
      <c r="I276" s="9">
        <f t="shared" si="92"/>
        <v>0</v>
      </c>
      <c r="J276" s="2"/>
      <c r="K276" s="2"/>
    </row>
    <row r="277" spans="1:11" ht="16.5" thickBot="1" x14ac:dyDescent="0.3">
      <c r="A277" s="5">
        <f t="shared" si="85"/>
        <v>275</v>
      </c>
      <c r="B277" s="6">
        <f>Setup!$B$8</f>
        <v>83438.792135576936</v>
      </c>
      <c r="C277" s="6">
        <f t="shared" si="86"/>
        <v>0</v>
      </c>
      <c r="D277" s="6">
        <f>IF(G276&lt;=0,0,G276*Setup!$B$6/12)</f>
        <v>0</v>
      </c>
      <c r="E277" s="7">
        <f t="shared" si="87"/>
        <v>0</v>
      </c>
      <c r="F277" s="7">
        <f t="shared" si="88"/>
        <v>0</v>
      </c>
      <c r="G277" s="6">
        <f t="shared" si="89"/>
        <v>-83438.792135574244</v>
      </c>
      <c r="H277" s="9">
        <f t="shared" si="91"/>
        <v>0</v>
      </c>
      <c r="I277" s="9">
        <f t="shared" si="92"/>
        <v>0</v>
      </c>
      <c r="J277" s="2"/>
      <c r="K277" s="2"/>
    </row>
    <row r="278" spans="1:11" ht="16.5" thickBot="1" x14ac:dyDescent="0.3">
      <c r="A278" s="5">
        <f t="shared" si="85"/>
        <v>276</v>
      </c>
      <c r="B278" s="6">
        <f>Setup!$B$8</f>
        <v>83438.792135576936</v>
      </c>
      <c r="C278" s="6">
        <f t="shared" si="86"/>
        <v>0</v>
      </c>
      <c r="D278" s="6">
        <f>IF(G277&lt;=0,0,G277*Setup!$B$6/12)</f>
        <v>0</v>
      </c>
      <c r="E278" s="7">
        <f t="shared" si="87"/>
        <v>0</v>
      </c>
      <c r="F278" s="7">
        <f t="shared" si="88"/>
        <v>0</v>
      </c>
      <c r="G278" s="6">
        <f t="shared" si="89"/>
        <v>-83438.792135574244</v>
      </c>
      <c r="H278" s="9">
        <f t="shared" ref="H278" si="93">H277+D278</f>
        <v>0</v>
      </c>
      <c r="I278" s="9">
        <f t="shared" si="92"/>
        <v>0</v>
      </c>
      <c r="J278" s="9">
        <f>MIN(H278,200000)*Setup!$B$16</f>
        <v>0</v>
      </c>
      <c r="K278" s="9">
        <f>MIN(I278,150000)*Setup!$B$16</f>
        <v>0</v>
      </c>
    </row>
    <row r="279" spans="1:11" ht="16.5" thickBot="1" x14ac:dyDescent="0.3">
      <c r="A279" s="5">
        <f t="shared" si="85"/>
        <v>277</v>
      </c>
      <c r="B279" s="6">
        <f>Setup!$B$8</f>
        <v>83438.792135576936</v>
      </c>
      <c r="C279" s="6">
        <f t="shared" si="86"/>
        <v>0</v>
      </c>
      <c r="D279" s="6">
        <f>IF(G278&lt;=0,0,G278*Setup!$B$6/12)</f>
        <v>0</v>
      </c>
      <c r="E279" s="7">
        <f t="shared" si="87"/>
        <v>0</v>
      </c>
      <c r="F279" s="7">
        <f t="shared" si="88"/>
        <v>0</v>
      </c>
      <c r="G279" s="6">
        <f t="shared" si="89"/>
        <v>-83438.792135574244</v>
      </c>
      <c r="H279" s="9">
        <f>IF($G278&lt;=0,0,D279)</f>
        <v>0</v>
      </c>
      <c r="I279" s="9">
        <f>IF(G278&lt;=0,0,C279)</f>
        <v>0</v>
      </c>
      <c r="J279" s="2"/>
      <c r="K279" s="2"/>
    </row>
    <row r="280" spans="1:11" ht="16.5" thickBot="1" x14ac:dyDescent="0.3">
      <c r="A280" s="5">
        <f t="shared" si="85"/>
        <v>278</v>
      </c>
      <c r="B280" s="6">
        <f>Setup!$B$8</f>
        <v>83438.792135576936</v>
      </c>
      <c r="C280" s="6">
        <f t="shared" si="86"/>
        <v>0</v>
      </c>
      <c r="D280" s="6">
        <f>IF(G279&lt;=0,0,G279*Setup!$B$6/12)</f>
        <v>0</v>
      </c>
      <c r="E280" s="7">
        <f t="shared" si="87"/>
        <v>0</v>
      </c>
      <c r="F280" s="7">
        <f t="shared" si="88"/>
        <v>0</v>
      </c>
      <c r="G280" s="6">
        <f t="shared" si="89"/>
        <v>-83438.792135574244</v>
      </c>
      <c r="H280" s="9">
        <f>IF($G279&lt;=0,0,H279+D280)</f>
        <v>0</v>
      </c>
      <c r="I280" s="9">
        <f>IF(G278&lt;=0,0,I279+C280)</f>
        <v>0</v>
      </c>
      <c r="J280" s="2"/>
      <c r="K280" s="2"/>
    </row>
    <row r="281" spans="1:11" ht="16.5" thickBot="1" x14ac:dyDescent="0.3">
      <c r="A281" s="5">
        <f t="shared" si="85"/>
        <v>279</v>
      </c>
      <c r="B281" s="6">
        <f>Setup!$B$8</f>
        <v>83438.792135576936</v>
      </c>
      <c r="C281" s="6">
        <f t="shared" si="86"/>
        <v>0</v>
      </c>
      <c r="D281" s="6">
        <f>IF(G280&lt;=0,0,G280*Setup!$B$6/12)</f>
        <v>0</v>
      </c>
      <c r="E281" s="7">
        <f t="shared" si="87"/>
        <v>0</v>
      </c>
      <c r="F281" s="7">
        <f t="shared" si="88"/>
        <v>0</v>
      </c>
      <c r="G281" s="6">
        <f t="shared" si="89"/>
        <v>-83438.792135574244</v>
      </c>
      <c r="H281" s="9">
        <f t="shared" ref="H281:H289" si="94">IF(G280&lt;=0,0,H280+D281)</f>
        <v>0</v>
      </c>
      <c r="I281" s="9">
        <f t="shared" ref="I281:I290" si="95">IF(G279&lt;=0,0,I280+C281)</f>
        <v>0</v>
      </c>
      <c r="J281" s="2"/>
      <c r="K281" s="2"/>
    </row>
    <row r="282" spans="1:11" ht="16.5" thickBot="1" x14ac:dyDescent="0.3">
      <c r="A282" s="5">
        <f t="shared" si="85"/>
        <v>280</v>
      </c>
      <c r="B282" s="6">
        <f>Setup!$B$8</f>
        <v>83438.792135576936</v>
      </c>
      <c r="C282" s="6">
        <f t="shared" si="86"/>
        <v>0</v>
      </c>
      <c r="D282" s="6">
        <f>IF(G281&lt;=0,0,G281*Setup!$B$6/12)</f>
        <v>0</v>
      </c>
      <c r="E282" s="7">
        <f t="shared" si="87"/>
        <v>0</v>
      </c>
      <c r="F282" s="7">
        <f t="shared" si="88"/>
        <v>0</v>
      </c>
      <c r="G282" s="6">
        <f t="shared" si="89"/>
        <v>-83438.792135574244</v>
      </c>
      <c r="H282" s="9">
        <f t="shared" si="94"/>
        <v>0</v>
      </c>
      <c r="I282" s="9">
        <f t="shared" si="95"/>
        <v>0</v>
      </c>
      <c r="J282" s="2"/>
      <c r="K282" s="2"/>
    </row>
    <row r="283" spans="1:11" ht="16.5" thickBot="1" x14ac:dyDescent="0.3">
      <c r="A283" s="5">
        <f t="shared" si="85"/>
        <v>281</v>
      </c>
      <c r="B283" s="6">
        <f>Setup!$B$8</f>
        <v>83438.792135576936</v>
      </c>
      <c r="C283" s="6">
        <f t="shared" si="86"/>
        <v>0</v>
      </c>
      <c r="D283" s="6">
        <f>IF(G282&lt;=0,0,G282*Setup!$B$6/12)</f>
        <v>0</v>
      </c>
      <c r="E283" s="7">
        <f t="shared" si="87"/>
        <v>0</v>
      </c>
      <c r="F283" s="7">
        <f t="shared" si="88"/>
        <v>0</v>
      </c>
      <c r="G283" s="6">
        <f t="shared" si="89"/>
        <v>-83438.792135574244</v>
      </c>
      <c r="H283" s="9">
        <f t="shared" si="94"/>
        <v>0</v>
      </c>
      <c r="I283" s="9">
        <f t="shared" si="95"/>
        <v>0</v>
      </c>
      <c r="J283" s="2"/>
      <c r="K283" s="2"/>
    </row>
    <row r="284" spans="1:11" ht="16.5" thickBot="1" x14ac:dyDescent="0.3">
      <c r="A284" s="5">
        <f t="shared" si="85"/>
        <v>282</v>
      </c>
      <c r="B284" s="6">
        <f>Setup!$B$8</f>
        <v>83438.792135576936</v>
      </c>
      <c r="C284" s="6">
        <f t="shared" si="86"/>
        <v>0</v>
      </c>
      <c r="D284" s="6">
        <f>IF(G283&lt;=0,0,G283*Setup!$B$6/12)</f>
        <v>0</v>
      </c>
      <c r="E284" s="7">
        <f t="shared" si="87"/>
        <v>0</v>
      </c>
      <c r="F284" s="7">
        <f t="shared" si="88"/>
        <v>0</v>
      </c>
      <c r="G284" s="6">
        <f t="shared" si="89"/>
        <v>-83438.792135574244</v>
      </c>
      <c r="H284" s="9">
        <f t="shared" si="94"/>
        <v>0</v>
      </c>
      <c r="I284" s="9">
        <f t="shared" si="95"/>
        <v>0</v>
      </c>
      <c r="J284" s="2"/>
      <c r="K284" s="2"/>
    </row>
    <row r="285" spans="1:11" ht="16.5" thickBot="1" x14ac:dyDescent="0.3">
      <c r="A285" s="5">
        <f t="shared" si="85"/>
        <v>283</v>
      </c>
      <c r="B285" s="6">
        <f>Setup!$B$8</f>
        <v>83438.792135576936</v>
      </c>
      <c r="C285" s="6">
        <f t="shared" si="86"/>
        <v>0</v>
      </c>
      <c r="D285" s="6">
        <f>IF(G284&lt;=0,0,G284*Setup!$B$6/12)</f>
        <v>0</v>
      </c>
      <c r="E285" s="7">
        <f t="shared" si="87"/>
        <v>0</v>
      </c>
      <c r="F285" s="7">
        <f t="shared" si="88"/>
        <v>0</v>
      </c>
      <c r="G285" s="6">
        <f t="shared" si="89"/>
        <v>-83438.792135574244</v>
      </c>
      <c r="H285" s="9">
        <f t="shared" si="94"/>
        <v>0</v>
      </c>
      <c r="I285" s="9">
        <f t="shared" si="95"/>
        <v>0</v>
      </c>
      <c r="J285" s="2"/>
      <c r="K285" s="2"/>
    </row>
    <row r="286" spans="1:11" ht="16.5" thickBot="1" x14ac:dyDescent="0.3">
      <c r="A286" s="5">
        <f t="shared" si="85"/>
        <v>284</v>
      </c>
      <c r="B286" s="6">
        <f>Setup!$B$8</f>
        <v>83438.792135576936</v>
      </c>
      <c r="C286" s="6">
        <f t="shared" si="86"/>
        <v>0</v>
      </c>
      <c r="D286" s="6">
        <f>IF(G285&lt;=0,0,G285*Setup!$B$6/12)</f>
        <v>0</v>
      </c>
      <c r="E286" s="7">
        <f t="shared" si="87"/>
        <v>0</v>
      </c>
      <c r="F286" s="7">
        <f t="shared" si="88"/>
        <v>0</v>
      </c>
      <c r="G286" s="6">
        <f t="shared" si="89"/>
        <v>-83438.792135574244</v>
      </c>
      <c r="H286" s="9">
        <f t="shared" si="94"/>
        <v>0</v>
      </c>
      <c r="I286" s="9">
        <f t="shared" si="95"/>
        <v>0</v>
      </c>
      <c r="J286" s="2"/>
      <c r="K286" s="2"/>
    </row>
    <row r="287" spans="1:11" ht="16.5" thickBot="1" x14ac:dyDescent="0.3">
      <c r="A287" s="5">
        <f t="shared" si="85"/>
        <v>285</v>
      </c>
      <c r="B287" s="6">
        <f>Setup!$B$8</f>
        <v>83438.792135576936</v>
      </c>
      <c r="C287" s="6">
        <f t="shared" si="86"/>
        <v>0</v>
      </c>
      <c r="D287" s="6">
        <f>IF(G286&lt;=0,0,G286*Setup!$B$6/12)</f>
        <v>0</v>
      </c>
      <c r="E287" s="7">
        <f t="shared" si="87"/>
        <v>0</v>
      </c>
      <c r="F287" s="7">
        <f t="shared" si="88"/>
        <v>0</v>
      </c>
      <c r="G287" s="6">
        <f t="shared" si="89"/>
        <v>-83438.792135574244</v>
      </c>
      <c r="H287" s="9">
        <f t="shared" si="94"/>
        <v>0</v>
      </c>
      <c r="I287" s="9">
        <f t="shared" si="95"/>
        <v>0</v>
      </c>
      <c r="J287" s="2"/>
      <c r="K287" s="2"/>
    </row>
    <row r="288" spans="1:11" ht="16.5" thickBot="1" x14ac:dyDescent="0.3">
      <c r="A288" s="5">
        <f t="shared" si="85"/>
        <v>286</v>
      </c>
      <c r="B288" s="6">
        <f>Setup!$B$8</f>
        <v>83438.792135576936</v>
      </c>
      <c r="C288" s="6">
        <f t="shared" si="86"/>
        <v>0</v>
      </c>
      <c r="D288" s="6">
        <f>IF(G287&lt;=0,0,G287*Setup!$B$6/12)</f>
        <v>0</v>
      </c>
      <c r="E288" s="7">
        <f t="shared" si="87"/>
        <v>0</v>
      </c>
      <c r="F288" s="7">
        <f t="shared" si="88"/>
        <v>0</v>
      </c>
      <c r="G288" s="6">
        <f t="shared" si="89"/>
        <v>-83438.792135574244</v>
      </c>
      <c r="H288" s="9">
        <f t="shared" si="94"/>
        <v>0</v>
      </c>
      <c r="I288" s="9">
        <f t="shared" si="95"/>
        <v>0</v>
      </c>
      <c r="J288" s="2"/>
      <c r="K288" s="2"/>
    </row>
    <row r="289" spans="1:11" ht="16.5" thickBot="1" x14ac:dyDescent="0.3">
      <c r="A289" s="5">
        <f t="shared" si="85"/>
        <v>287</v>
      </c>
      <c r="B289" s="6">
        <f>Setup!$B$8</f>
        <v>83438.792135576936</v>
      </c>
      <c r="C289" s="6">
        <f t="shared" si="86"/>
        <v>0</v>
      </c>
      <c r="D289" s="6">
        <f>IF(G288&lt;=0,0,G288*Setup!$B$6/12)</f>
        <v>0</v>
      </c>
      <c r="E289" s="7">
        <f t="shared" si="87"/>
        <v>0</v>
      </c>
      <c r="F289" s="7">
        <f t="shared" si="88"/>
        <v>0</v>
      </c>
      <c r="G289" s="6">
        <f t="shared" si="89"/>
        <v>-83438.792135574244</v>
      </c>
      <c r="H289" s="9">
        <f t="shared" si="94"/>
        <v>0</v>
      </c>
      <c r="I289" s="9">
        <f t="shared" si="95"/>
        <v>0</v>
      </c>
      <c r="J289" s="2"/>
      <c r="K289" s="2"/>
    </row>
    <row r="290" spans="1:11" ht="16.5" thickBot="1" x14ac:dyDescent="0.3">
      <c r="A290" s="5">
        <f t="shared" si="85"/>
        <v>288</v>
      </c>
      <c r="B290" s="6">
        <f>Setup!$B$8</f>
        <v>83438.792135576936</v>
      </c>
      <c r="C290" s="6">
        <f t="shared" si="86"/>
        <v>0</v>
      </c>
      <c r="D290" s="6">
        <f>IF(G289&lt;=0,0,G289*Setup!$B$6/12)</f>
        <v>0</v>
      </c>
      <c r="E290" s="7">
        <f t="shared" si="87"/>
        <v>0</v>
      </c>
      <c r="F290" s="7">
        <f t="shared" si="88"/>
        <v>0</v>
      </c>
      <c r="G290" s="6">
        <f t="shared" si="89"/>
        <v>-83438.792135574244</v>
      </c>
      <c r="H290" s="9">
        <f t="shared" ref="H290" si="96">H289+D290</f>
        <v>0</v>
      </c>
      <c r="I290" s="9">
        <f t="shared" si="95"/>
        <v>0</v>
      </c>
      <c r="J290" s="9">
        <f>MIN(H290,200000)*Setup!$B$16</f>
        <v>0</v>
      </c>
      <c r="K290" s="9">
        <f>MIN(I290,150000)*Setup!$B$16</f>
        <v>0</v>
      </c>
    </row>
    <row r="291" spans="1:11" ht="16.5" thickBot="1" x14ac:dyDescent="0.3">
      <c r="A291" s="5">
        <f t="shared" si="85"/>
        <v>289</v>
      </c>
      <c r="B291" s="6">
        <f>Setup!$B$8</f>
        <v>83438.792135576936</v>
      </c>
      <c r="C291" s="6">
        <f t="shared" si="86"/>
        <v>0</v>
      </c>
      <c r="D291" s="6">
        <f>IF(G290&lt;=0,0,G290*Setup!$B$6/12)</f>
        <v>0</v>
      </c>
      <c r="E291" s="7">
        <f t="shared" si="87"/>
        <v>0</v>
      </c>
      <c r="F291" s="7">
        <f t="shared" si="88"/>
        <v>0</v>
      </c>
      <c r="G291" s="6">
        <f t="shared" si="89"/>
        <v>-83438.792135574244</v>
      </c>
      <c r="H291" s="9">
        <f>IF($G290&lt;=0,0,D291)</f>
        <v>0</v>
      </c>
      <c r="I291" s="9">
        <f>IF(G290&lt;=0,0,C291)</f>
        <v>0</v>
      </c>
      <c r="J291" s="2"/>
      <c r="K291" s="2"/>
    </row>
    <row r="292" spans="1:11" ht="16.5" thickBot="1" x14ac:dyDescent="0.3">
      <c r="A292" s="5">
        <f t="shared" si="85"/>
        <v>290</v>
      </c>
      <c r="B292" s="6">
        <f>Setup!$B$8</f>
        <v>83438.792135576936</v>
      </c>
      <c r="C292" s="6">
        <f t="shared" si="86"/>
        <v>0</v>
      </c>
      <c r="D292" s="6">
        <f>IF(G291&lt;=0,0,G291*Setup!$B$6/12)</f>
        <v>0</v>
      </c>
      <c r="E292" s="7">
        <f t="shared" si="87"/>
        <v>0</v>
      </c>
      <c r="F292" s="7">
        <f t="shared" si="88"/>
        <v>0</v>
      </c>
      <c r="G292" s="6">
        <f t="shared" si="89"/>
        <v>-83438.792135574244</v>
      </c>
      <c r="H292" s="9">
        <f>IF($G291&lt;=0,0,H291+D292)</f>
        <v>0</v>
      </c>
      <c r="I292" s="9">
        <f>IF(G290&lt;=0,0,I291+C292)</f>
        <v>0</v>
      </c>
      <c r="J292" s="2"/>
      <c r="K292" s="2"/>
    </row>
    <row r="293" spans="1:11" ht="16.5" thickBot="1" x14ac:dyDescent="0.3">
      <c r="A293" s="5">
        <f t="shared" si="85"/>
        <v>291</v>
      </c>
      <c r="B293" s="6">
        <f>Setup!$B$8</f>
        <v>83438.792135576936</v>
      </c>
      <c r="C293" s="6">
        <f t="shared" si="86"/>
        <v>0</v>
      </c>
      <c r="D293" s="6">
        <f>IF(G292&lt;=0,0,G292*Setup!$B$6/12)</f>
        <v>0</v>
      </c>
      <c r="E293" s="7">
        <f t="shared" si="87"/>
        <v>0</v>
      </c>
      <c r="F293" s="7">
        <f t="shared" si="88"/>
        <v>0</v>
      </c>
      <c r="G293" s="6">
        <f t="shared" si="89"/>
        <v>-83438.792135574244</v>
      </c>
      <c r="H293" s="9">
        <f t="shared" ref="H293:H301" si="97">IF(G292&lt;=0,0,H292+D293)</f>
        <v>0</v>
      </c>
      <c r="I293" s="9">
        <f t="shared" ref="I293:I302" si="98">IF(G291&lt;=0,0,I292+C293)</f>
        <v>0</v>
      </c>
      <c r="J293" s="2"/>
      <c r="K293" s="2"/>
    </row>
    <row r="294" spans="1:11" ht="16.5" thickBot="1" x14ac:dyDescent="0.3">
      <c r="A294" s="5">
        <f t="shared" si="85"/>
        <v>292</v>
      </c>
      <c r="B294" s="6">
        <f>Setup!$B$8</f>
        <v>83438.792135576936</v>
      </c>
      <c r="C294" s="6">
        <f t="shared" si="86"/>
        <v>0</v>
      </c>
      <c r="D294" s="6">
        <f>IF(G293&lt;=0,0,G293*Setup!$B$6/12)</f>
        <v>0</v>
      </c>
      <c r="E294" s="7">
        <f t="shared" si="87"/>
        <v>0</v>
      </c>
      <c r="F294" s="7">
        <f t="shared" si="88"/>
        <v>0</v>
      </c>
      <c r="G294" s="6">
        <f t="shared" si="89"/>
        <v>-83438.792135574244</v>
      </c>
      <c r="H294" s="9">
        <f t="shared" si="97"/>
        <v>0</v>
      </c>
      <c r="I294" s="9">
        <f t="shared" si="98"/>
        <v>0</v>
      </c>
      <c r="J294" s="2"/>
      <c r="K294" s="2"/>
    </row>
    <row r="295" spans="1:11" ht="16.5" thickBot="1" x14ac:dyDescent="0.3">
      <c r="A295" s="5">
        <f t="shared" si="85"/>
        <v>293</v>
      </c>
      <c r="B295" s="6">
        <f>Setup!$B$8</f>
        <v>83438.792135576936</v>
      </c>
      <c r="C295" s="6">
        <f t="shared" si="86"/>
        <v>0</v>
      </c>
      <c r="D295" s="6">
        <f>IF(G294&lt;=0,0,G294*Setup!$B$6/12)</f>
        <v>0</v>
      </c>
      <c r="E295" s="7">
        <f t="shared" si="87"/>
        <v>0</v>
      </c>
      <c r="F295" s="7">
        <f t="shared" si="88"/>
        <v>0</v>
      </c>
      <c r="G295" s="6">
        <f t="shared" si="89"/>
        <v>-83438.792135574244</v>
      </c>
      <c r="H295" s="9">
        <f t="shared" si="97"/>
        <v>0</v>
      </c>
      <c r="I295" s="9">
        <f t="shared" si="98"/>
        <v>0</v>
      </c>
      <c r="J295" s="2"/>
      <c r="K295" s="2"/>
    </row>
    <row r="296" spans="1:11" ht="16.5" thickBot="1" x14ac:dyDescent="0.3">
      <c r="A296" s="5">
        <f t="shared" si="85"/>
        <v>294</v>
      </c>
      <c r="B296" s="6">
        <f>Setup!$B$8</f>
        <v>83438.792135576936</v>
      </c>
      <c r="C296" s="6">
        <f t="shared" si="86"/>
        <v>0</v>
      </c>
      <c r="D296" s="6">
        <f>IF(G295&lt;=0,0,G295*Setup!$B$6/12)</f>
        <v>0</v>
      </c>
      <c r="E296" s="7">
        <f t="shared" si="87"/>
        <v>0</v>
      </c>
      <c r="F296" s="7">
        <f t="shared" si="88"/>
        <v>0</v>
      </c>
      <c r="G296" s="6">
        <f t="shared" si="89"/>
        <v>-83438.792135574244</v>
      </c>
      <c r="H296" s="9">
        <f t="shared" si="97"/>
        <v>0</v>
      </c>
      <c r="I296" s="9">
        <f t="shared" si="98"/>
        <v>0</v>
      </c>
      <c r="J296" s="2"/>
      <c r="K296" s="2"/>
    </row>
    <row r="297" spans="1:11" ht="16.5" thickBot="1" x14ac:dyDescent="0.3">
      <c r="A297" s="5">
        <f t="shared" si="85"/>
        <v>295</v>
      </c>
      <c r="B297" s="6">
        <f>Setup!$B$8</f>
        <v>83438.792135576936</v>
      </c>
      <c r="C297" s="6">
        <f t="shared" si="86"/>
        <v>0</v>
      </c>
      <c r="D297" s="6">
        <f>IF(G296&lt;=0,0,G296*Setup!$B$6/12)</f>
        <v>0</v>
      </c>
      <c r="E297" s="7">
        <f t="shared" si="87"/>
        <v>0</v>
      </c>
      <c r="F297" s="7">
        <f t="shared" si="88"/>
        <v>0</v>
      </c>
      <c r="G297" s="6">
        <f t="shared" si="89"/>
        <v>-83438.792135574244</v>
      </c>
      <c r="H297" s="9">
        <f t="shared" si="97"/>
        <v>0</v>
      </c>
      <c r="I297" s="9">
        <f t="shared" si="98"/>
        <v>0</v>
      </c>
      <c r="J297" s="2"/>
      <c r="K297" s="2"/>
    </row>
    <row r="298" spans="1:11" ht="16.5" thickBot="1" x14ac:dyDescent="0.3">
      <c r="A298" s="5">
        <f t="shared" si="85"/>
        <v>296</v>
      </c>
      <c r="B298" s="6">
        <f>Setup!$B$8</f>
        <v>83438.792135576936</v>
      </c>
      <c r="C298" s="6">
        <f t="shared" si="86"/>
        <v>0</v>
      </c>
      <c r="D298" s="6">
        <f>IF(G297&lt;=0,0,G297*Setup!$B$6/12)</f>
        <v>0</v>
      </c>
      <c r="E298" s="7">
        <f t="shared" si="87"/>
        <v>0</v>
      </c>
      <c r="F298" s="7">
        <f t="shared" si="88"/>
        <v>0</v>
      </c>
      <c r="G298" s="6">
        <f t="shared" si="89"/>
        <v>-83438.792135574244</v>
      </c>
      <c r="H298" s="9">
        <f t="shared" si="97"/>
        <v>0</v>
      </c>
      <c r="I298" s="9">
        <f t="shared" si="98"/>
        <v>0</v>
      </c>
      <c r="J298" s="2"/>
      <c r="K298" s="2"/>
    </row>
    <row r="299" spans="1:11" ht="16.5" thickBot="1" x14ac:dyDescent="0.3">
      <c r="A299" s="5">
        <f t="shared" si="85"/>
        <v>297</v>
      </c>
      <c r="B299" s="6">
        <f>Setup!$B$8</f>
        <v>83438.792135576936</v>
      </c>
      <c r="C299" s="6">
        <f t="shared" si="86"/>
        <v>0</v>
      </c>
      <c r="D299" s="6">
        <f>IF(G298&lt;=0,0,G298*Setup!$B$6/12)</f>
        <v>0</v>
      </c>
      <c r="E299" s="7">
        <f t="shared" si="87"/>
        <v>0</v>
      </c>
      <c r="F299" s="7">
        <f t="shared" si="88"/>
        <v>0</v>
      </c>
      <c r="G299" s="6">
        <f t="shared" si="89"/>
        <v>-83438.792135574244</v>
      </c>
      <c r="H299" s="9">
        <f t="shared" si="97"/>
        <v>0</v>
      </c>
      <c r="I299" s="9">
        <f t="shared" si="98"/>
        <v>0</v>
      </c>
      <c r="J299" s="2"/>
      <c r="K299" s="2"/>
    </row>
    <row r="300" spans="1:11" ht="16.5" thickBot="1" x14ac:dyDescent="0.3">
      <c r="A300" s="5">
        <f t="shared" si="85"/>
        <v>298</v>
      </c>
      <c r="B300" s="6">
        <f>Setup!$B$8</f>
        <v>83438.792135576936</v>
      </c>
      <c r="C300" s="6">
        <f t="shared" si="86"/>
        <v>0</v>
      </c>
      <c r="D300" s="6">
        <f>IF(G299&lt;=0,0,G299*Setup!$B$6/12)</f>
        <v>0</v>
      </c>
      <c r="E300" s="7">
        <f t="shared" si="87"/>
        <v>0</v>
      </c>
      <c r="F300" s="7">
        <f t="shared" si="88"/>
        <v>0</v>
      </c>
      <c r="G300" s="6">
        <f t="shared" si="89"/>
        <v>-83438.792135574244</v>
      </c>
      <c r="H300" s="9">
        <f t="shared" si="97"/>
        <v>0</v>
      </c>
      <c r="I300" s="9">
        <f t="shared" si="98"/>
        <v>0</v>
      </c>
      <c r="J300" s="2"/>
      <c r="K300" s="2"/>
    </row>
    <row r="301" spans="1:11" ht="16.5" thickBot="1" x14ac:dyDescent="0.3">
      <c r="A301" s="5">
        <f t="shared" si="85"/>
        <v>299</v>
      </c>
      <c r="B301" s="6">
        <f>Setup!$B$8</f>
        <v>83438.792135576936</v>
      </c>
      <c r="C301" s="6">
        <f t="shared" si="86"/>
        <v>0</v>
      </c>
      <c r="D301" s="6">
        <f>IF(G300&lt;=0,0,G300*Setup!$B$6/12)</f>
        <v>0</v>
      </c>
      <c r="E301" s="7">
        <f t="shared" si="87"/>
        <v>0</v>
      </c>
      <c r="F301" s="7">
        <f t="shared" si="88"/>
        <v>0</v>
      </c>
      <c r="G301" s="6">
        <f t="shared" si="89"/>
        <v>-83438.792135574244</v>
      </c>
      <c r="H301" s="9">
        <f t="shared" si="97"/>
        <v>0</v>
      </c>
      <c r="I301" s="9">
        <f t="shared" si="98"/>
        <v>0</v>
      </c>
      <c r="J301" s="2"/>
      <c r="K301" s="2"/>
    </row>
    <row r="302" spans="1:11" ht="16.5" thickBot="1" x14ac:dyDescent="0.3">
      <c r="A302" s="5">
        <f t="shared" si="85"/>
        <v>300</v>
      </c>
      <c r="B302" s="6">
        <f>Setup!$B$8</f>
        <v>83438.792135576936</v>
      </c>
      <c r="C302" s="6">
        <f t="shared" si="86"/>
        <v>0</v>
      </c>
      <c r="D302" s="6">
        <f>IF(G301&lt;=0,0,G301*Setup!$B$6/12)</f>
        <v>0</v>
      </c>
      <c r="E302" s="7">
        <f t="shared" si="87"/>
        <v>0</v>
      </c>
      <c r="F302" s="7">
        <f t="shared" si="88"/>
        <v>0</v>
      </c>
      <c r="G302" s="6">
        <f t="shared" si="89"/>
        <v>-83438.792135574244</v>
      </c>
      <c r="H302" s="9">
        <f t="shared" ref="H302" si="99">H301+D302</f>
        <v>0</v>
      </c>
      <c r="I302" s="9">
        <f t="shared" si="98"/>
        <v>0</v>
      </c>
      <c r="J302" s="9">
        <f>MIN(H302,200000)*Setup!$B$16</f>
        <v>0</v>
      </c>
      <c r="K302" s="9">
        <f>MIN(I302,150000)*Setup!$B$16</f>
        <v>0</v>
      </c>
    </row>
    <row r="303" spans="1:11" ht="16.5" thickBot="1" x14ac:dyDescent="0.3">
      <c r="A303" s="2"/>
      <c r="B303" s="2"/>
      <c r="C303" s="2"/>
      <c r="D303" s="2"/>
      <c r="E303" s="2"/>
      <c r="F303" s="2"/>
      <c r="G303" s="2"/>
      <c r="H303" s="9"/>
      <c r="I303" s="9"/>
      <c r="J303" s="2"/>
      <c r="K303" s="2"/>
    </row>
    <row r="304" spans="1:11" ht="16.5" thickBot="1" x14ac:dyDescent="0.3">
      <c r="A304" s="2"/>
      <c r="B304" s="2"/>
      <c r="C304" s="2"/>
      <c r="D304" s="2"/>
      <c r="E304" s="2"/>
      <c r="F304" s="2"/>
      <c r="G304" s="2"/>
      <c r="H304" s="9"/>
      <c r="I304" s="9"/>
      <c r="J304" s="2"/>
      <c r="K304" s="2"/>
    </row>
    <row r="305" spans="1:11" ht="16.5" thickBot="1" x14ac:dyDescent="0.3">
      <c r="A305" s="2"/>
      <c r="B305" s="2"/>
      <c r="C305" s="2"/>
      <c r="D305" s="2"/>
      <c r="E305" s="2"/>
      <c r="F305" s="2"/>
      <c r="G305" s="2"/>
      <c r="H305" s="9"/>
      <c r="I305" s="9"/>
      <c r="J305" s="2"/>
      <c r="K305" s="2"/>
    </row>
    <row r="306" spans="1:11" ht="16.5" thickBot="1" x14ac:dyDescent="0.3">
      <c r="A306" s="2"/>
      <c r="B306" s="2"/>
      <c r="C306" s="2"/>
      <c r="D306" s="2"/>
      <c r="E306" s="2"/>
      <c r="F306" s="2"/>
      <c r="G306" s="2"/>
      <c r="H306" s="9"/>
      <c r="I306" s="9"/>
      <c r="J306" s="2"/>
      <c r="K306" s="2"/>
    </row>
    <row r="307" spans="1:11" ht="16.5" thickBot="1" x14ac:dyDescent="0.3">
      <c r="A307" s="2"/>
      <c r="B307" s="2"/>
      <c r="C307" s="2"/>
      <c r="D307" s="2"/>
      <c r="E307" s="2"/>
      <c r="F307" s="2"/>
      <c r="G307" s="2"/>
      <c r="H307" s="9"/>
      <c r="I307" s="9"/>
      <c r="J307" s="2"/>
      <c r="K307" s="2"/>
    </row>
    <row r="308" spans="1:11" ht="16.5" thickBot="1" x14ac:dyDescent="0.3">
      <c r="A308" s="2"/>
      <c r="B308" s="2"/>
      <c r="C308" s="2"/>
      <c r="D308" s="2"/>
      <c r="E308" s="2"/>
      <c r="F308" s="2"/>
      <c r="G308" s="2"/>
      <c r="H308" s="9"/>
      <c r="I308" s="9"/>
      <c r="J308" s="2"/>
      <c r="K308" s="2"/>
    </row>
    <row r="309" spans="1:11" ht="16.5" thickBot="1" x14ac:dyDescent="0.3">
      <c r="A309" s="2"/>
      <c r="B309" s="2"/>
      <c r="C309" s="2"/>
      <c r="D309" s="2"/>
      <c r="E309" s="2"/>
      <c r="F309" s="2"/>
      <c r="G309" s="2"/>
      <c r="H309" s="9"/>
      <c r="I309" s="9"/>
      <c r="J309" s="2"/>
      <c r="K309" s="2"/>
    </row>
    <row r="310" spans="1:11" ht="16.5" thickBot="1" x14ac:dyDescent="0.3">
      <c r="A310" s="2"/>
      <c r="B310" s="2"/>
      <c r="C310" s="2"/>
      <c r="D310" s="2"/>
      <c r="E310" s="2"/>
      <c r="F310" s="2"/>
      <c r="G310" s="2"/>
      <c r="H310" s="9"/>
      <c r="I310" s="9"/>
      <c r="J310" s="2"/>
      <c r="K310" s="2"/>
    </row>
    <row r="311" spans="1:11" ht="16.5" thickBot="1" x14ac:dyDescent="0.3">
      <c r="A311" s="2"/>
      <c r="B311" s="2"/>
      <c r="C311" s="2"/>
      <c r="D311" s="2"/>
      <c r="E311" s="2"/>
      <c r="F311" s="2"/>
      <c r="G311" s="2"/>
      <c r="H311" s="9"/>
      <c r="I311" s="9"/>
      <c r="J311" s="2"/>
      <c r="K311" s="2"/>
    </row>
    <row r="312" spans="1:11" ht="16.5" thickBot="1" x14ac:dyDescent="0.3">
      <c r="A312" s="2"/>
      <c r="B312" s="2"/>
      <c r="C312" s="2"/>
      <c r="D312" s="2"/>
      <c r="E312" s="2"/>
      <c r="F312" s="2"/>
      <c r="G312" s="2"/>
      <c r="H312" s="9"/>
      <c r="I312" s="9"/>
      <c r="J312" s="2"/>
      <c r="K312" s="2"/>
    </row>
    <row r="313" spans="1:11" ht="16.5" thickBot="1" x14ac:dyDescent="0.3">
      <c r="A313" s="2"/>
      <c r="B313" s="2"/>
      <c r="C313" s="2"/>
      <c r="D313" s="2"/>
      <c r="E313" s="2"/>
      <c r="F313" s="2"/>
      <c r="G313" s="2"/>
      <c r="H313" s="9"/>
      <c r="I313" s="9"/>
      <c r="J313" s="2"/>
      <c r="K313" s="2"/>
    </row>
    <row r="314" spans="1:11" ht="16.5" thickBot="1" x14ac:dyDescent="0.3">
      <c r="A314" s="2"/>
      <c r="B314" s="2"/>
      <c r="C314" s="2"/>
      <c r="D314" s="2"/>
      <c r="E314" s="2"/>
      <c r="F314" s="2"/>
      <c r="G314" s="2"/>
      <c r="H314" s="9"/>
      <c r="I314" s="9"/>
      <c r="J314" s="2"/>
      <c r="K314" s="2"/>
    </row>
    <row r="315" spans="1:11" ht="16.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6.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6.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6.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6.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6.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6.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6.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6.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6.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6.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6.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6.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6.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6.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6.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6.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6.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6.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6.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6.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6.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6.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6.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6.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6.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6.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6.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6.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6.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6.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6.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6.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6.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6.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6.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6.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6.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6.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6.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6.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6.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6.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6.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6.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6.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6.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6.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6.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6.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6.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6.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6.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6.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6.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6.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6.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6.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6.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6.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6.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6.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6.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6.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6.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6.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6.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6.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6.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6.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6.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6.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6.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6.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6.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6.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6.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6.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6.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6.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6.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6.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6.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6.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6.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6.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6.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6.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6.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6.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6.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6.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6.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6.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6.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6.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6.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6.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6.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6.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6.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6.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6.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6.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6.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6.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6.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6.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6.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6.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6.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6.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6.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6.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6.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6.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6.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6.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6.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6.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6.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6.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6.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6.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6.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6.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6.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6.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6.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6.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6.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6.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6.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6.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6.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6.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6.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6.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6.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6.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6.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6.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6.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6.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6.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6.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6.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6.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6.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6.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6.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6.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6.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6.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6.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6.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6.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6.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6.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6.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6.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6.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6.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6.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6.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6.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6.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6.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6.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6.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6.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6.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6.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6.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6.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6.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6.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6.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6.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6.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6.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6.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6.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6.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6.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6.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6.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6.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6.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6.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6.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6.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6.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6.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6.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6.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6.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6.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6.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6.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6.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6.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6.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6.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6.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6.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6.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6.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6.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6.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6.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6.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6.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6.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6.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6.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6.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6.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6.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6.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6.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6.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6.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6.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6.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6.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6.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6.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6.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6.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6.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6.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6.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6.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6.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6.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6.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6.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6.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6.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6.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6.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6.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6.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6.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6.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6.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6.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6.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6.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6.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6.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6.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6.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6.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6.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6.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6.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6.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6.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6.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6.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6.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6.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6.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6.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6.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6.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6.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6.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6.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6.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6.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6.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6.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6.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6.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6.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6.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6.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6.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6.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6.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6.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6.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6.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6.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6.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6.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6.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6.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6.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6.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6.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6.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6.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6.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6.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6.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6.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6.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6.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6.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6.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6.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6.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6.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6.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6.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6.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6.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6.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6.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6.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6.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6.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6.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6.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6.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6.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6.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6.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6.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6.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6.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6.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6.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6.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6.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6.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6.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6.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6.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6.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6.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6.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6.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6.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6.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6.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6.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6.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6.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6.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6.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6.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6.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6.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6.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6.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6.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6.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6.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6.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6.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6.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6.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6.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6.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6.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6.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6.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6.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6.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6.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6.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6.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6.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6.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6.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6.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6.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6.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6.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6.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6.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6.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6.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6.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6.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6.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6.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6.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6.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6.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6.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6.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6.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6.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6.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6.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6.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6.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6.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6.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6.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6.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6.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6.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6.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6.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6.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6.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6.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6.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6.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6.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6.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6.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6.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6.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6.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6.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6.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6.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6.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6.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6.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6.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6.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6.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6.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6.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6.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6.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6.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6.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6.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6.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6.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6.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6.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6.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6.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6.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6.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6.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6.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6.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6.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6.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6.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6.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6.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6.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6.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6.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6.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6.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6.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6.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6.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6.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6.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6.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6.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6.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6.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6.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6.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6.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6.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6.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6.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6.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6.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6.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6.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6.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6.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6.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6.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6.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6.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6.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6.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6.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6.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6.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6.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6.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6.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6.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6.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6.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6.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6.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6.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6.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6.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6.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6.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6.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6.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6.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6.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6.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6.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6.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6.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6.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6.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6.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6.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6.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6.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6.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6.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6.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6.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6.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6.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6.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6.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6.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6.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6.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6.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6.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6.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6.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6.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6.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6.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6.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6.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6.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6.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6.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6.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6.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6.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6.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6.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6.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6.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6.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6.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6.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6.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6.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6.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6.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6.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6.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6.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6.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6.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6.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6.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6.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6.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6.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6.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6.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6.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6.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6.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6.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6.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6.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6.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6.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6.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6.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6.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6.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6.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6.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6.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6.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6.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6.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6.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6.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6.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6.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6.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6.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6.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6.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6.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6.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6.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6.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6.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6.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6.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6.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6.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6.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6.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6.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6.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6.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6.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6.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6.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6.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6.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6.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6.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6.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6.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6.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6.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6.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6.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6.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6.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6.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6.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6.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6.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6.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6.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6.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6.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6.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6.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6.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6.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6.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6.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6.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6.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6.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6.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6.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6.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6.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6.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6.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6.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6.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6.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6.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6.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6.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6.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6.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6.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6.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6.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6.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6.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6.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6.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6.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6.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6.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6.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6.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6.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6.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6.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6.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6.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6.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6.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6.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6.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6.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6.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6.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6.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6.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6.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6.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6.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6.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6.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6.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6.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6.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6.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6.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6.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6.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6.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6.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6.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6.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ht="16.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ht="16.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ht="16.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13F7-6DEF-4D1A-BE62-D7EC992B9D50}">
  <dimension ref="A1:I23"/>
  <sheetViews>
    <sheetView tabSelected="1" zoomScale="108" zoomScaleNormal="230" workbookViewId="0">
      <selection activeCell="B10" sqref="B10"/>
    </sheetView>
  </sheetViews>
  <sheetFormatPr defaultRowHeight="15" x14ac:dyDescent="0.25"/>
  <cols>
    <col min="1" max="1" width="24.28515625" bestFit="1" customWidth="1"/>
    <col min="2" max="2" width="15.85546875" customWidth="1"/>
    <col min="7" max="7" width="17.42578125" bestFit="1" customWidth="1"/>
    <col min="9" max="9" width="19.5703125" customWidth="1"/>
  </cols>
  <sheetData>
    <row r="1" spans="1:9" x14ac:dyDescent="0.25">
      <c r="A1" t="s">
        <v>0</v>
      </c>
      <c r="B1" s="1">
        <v>10000000</v>
      </c>
    </row>
    <row r="2" spans="1:9" x14ac:dyDescent="0.25">
      <c r="A2" t="s">
        <v>1</v>
      </c>
      <c r="B2" s="11">
        <v>0.9</v>
      </c>
    </row>
    <row r="3" spans="1:9" x14ac:dyDescent="0.25">
      <c r="A3" t="s">
        <v>1</v>
      </c>
      <c r="B3" s="1">
        <f>B1*B2</f>
        <v>9000000</v>
      </c>
    </row>
    <row r="4" spans="1:9" x14ac:dyDescent="0.25">
      <c r="A4" t="s">
        <v>5</v>
      </c>
      <c r="B4" s="12">
        <v>9000000</v>
      </c>
    </row>
    <row r="5" spans="1:9" x14ac:dyDescent="0.25">
      <c r="A5" t="s">
        <v>2</v>
      </c>
      <c r="B5" s="13">
        <v>18</v>
      </c>
      <c r="C5" t="s">
        <v>3</v>
      </c>
    </row>
    <row r="6" spans="1:9" x14ac:dyDescent="0.25">
      <c r="A6" t="s">
        <v>4</v>
      </c>
      <c r="B6" s="11">
        <v>8.8499999999999995E-2</v>
      </c>
    </row>
    <row r="8" spans="1:9" x14ac:dyDescent="0.25">
      <c r="A8" t="s">
        <v>23</v>
      </c>
      <c r="B8" s="1">
        <f>-PMT($B$6/12,B5*12,B4)</f>
        <v>83438.792135576936</v>
      </c>
    </row>
    <row r="9" spans="1:9" x14ac:dyDescent="0.25">
      <c r="A9" t="s">
        <v>24</v>
      </c>
      <c r="B9" s="1">
        <f>-PMT($B$6/12,B5*12,B3)</f>
        <v>83438.792135576936</v>
      </c>
    </row>
    <row r="10" spans="1:9" x14ac:dyDescent="0.25">
      <c r="A10" t="s">
        <v>25</v>
      </c>
      <c r="B10" s="1">
        <v>0</v>
      </c>
    </row>
    <row r="12" spans="1:9" x14ac:dyDescent="0.25">
      <c r="A12" t="s">
        <v>6</v>
      </c>
      <c r="B12" s="1">
        <f>B4</f>
        <v>9000000</v>
      </c>
    </row>
    <row r="13" spans="1:9" x14ac:dyDescent="0.25">
      <c r="A13" t="s">
        <v>8</v>
      </c>
      <c r="B13" s="1">
        <f>B8*B5*12</f>
        <v>18022779.101284619</v>
      </c>
      <c r="H13">
        <v>7808105</v>
      </c>
    </row>
    <row r="14" spans="1:9" x14ac:dyDescent="0.25">
      <c r="A14" t="s">
        <v>7</v>
      </c>
      <c r="B14" s="1">
        <f>B13-B12</f>
        <v>9022779.1012846194</v>
      </c>
      <c r="G14" t="s">
        <v>31</v>
      </c>
      <c r="H14">
        <v>5407674</v>
      </c>
      <c r="I14" t="s">
        <v>32</v>
      </c>
    </row>
    <row r="15" spans="1:9" x14ac:dyDescent="0.25">
      <c r="H15">
        <f>H13-H14</f>
        <v>2400431</v>
      </c>
      <c r="I15" t="s">
        <v>30</v>
      </c>
    </row>
    <row r="16" spans="1:9" x14ac:dyDescent="0.25">
      <c r="A16" t="s">
        <v>29</v>
      </c>
      <c r="B16" s="11">
        <v>0.2</v>
      </c>
    </row>
    <row r="17" spans="1:2" x14ac:dyDescent="0.25">
      <c r="A17" t="s">
        <v>16</v>
      </c>
      <c r="B17" s="10">
        <f>SUM('Calc-2'!J:K)</f>
        <v>1214674.5507334531</v>
      </c>
    </row>
    <row r="19" spans="1:2" x14ac:dyDescent="0.25">
      <c r="A19" t="s">
        <v>22</v>
      </c>
      <c r="B19" s="1">
        <f>B14-B17</f>
        <v>7808104.5505511668</v>
      </c>
    </row>
    <row r="20" spans="1:2" x14ac:dyDescent="0.25">
      <c r="A20" t="s">
        <v>26</v>
      </c>
      <c r="B20" s="11">
        <v>0.08</v>
      </c>
    </row>
    <row r="21" spans="1:2" x14ac:dyDescent="0.25">
      <c r="A21" t="s">
        <v>27</v>
      </c>
      <c r="B21" s="1">
        <f>-FV(B20/12,B5*12,B10)</f>
        <v>0</v>
      </c>
    </row>
    <row r="23" spans="1:2" x14ac:dyDescent="0.25">
      <c r="A23" t="s">
        <v>28</v>
      </c>
      <c r="B23" s="1">
        <f>B19-B21</f>
        <v>7808104.5505511668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C8B-2ECF-4AE9-AA7F-9F321407F89A}">
  <dimension ref="A1:K1000"/>
  <sheetViews>
    <sheetView workbookViewId="0">
      <selection activeCell="K147" sqref="K147"/>
    </sheetView>
  </sheetViews>
  <sheetFormatPr defaultRowHeight="15" x14ac:dyDescent="0.25"/>
  <cols>
    <col min="1" max="11" width="15.42578125" customWidth="1"/>
  </cols>
  <sheetData>
    <row r="1" spans="1:11" ht="31.5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18</v>
      </c>
      <c r="I1" s="4" t="s">
        <v>19</v>
      </c>
      <c r="J1" s="4" t="s">
        <v>20</v>
      </c>
      <c r="K1" s="4" t="s">
        <v>21</v>
      </c>
    </row>
    <row r="2" spans="1:11" ht="15.75" x14ac:dyDescent="0.25">
      <c r="A2" s="5">
        <v>0</v>
      </c>
      <c r="B2" s="5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6">
        <f>'Setup-2'!B4</f>
        <v>9000000</v>
      </c>
      <c r="H2" s="8">
        <v>0</v>
      </c>
      <c r="I2" s="8">
        <v>0</v>
      </c>
      <c r="J2" s="8">
        <v>0</v>
      </c>
      <c r="K2" s="8">
        <v>0</v>
      </c>
    </row>
    <row r="3" spans="1:11" ht="15.75" x14ac:dyDescent="0.25">
      <c r="A3" s="5">
        <f>A2+1</f>
        <v>1</v>
      </c>
      <c r="B3" s="6">
        <f>'Setup-2'!$B$8</f>
        <v>83438.792135576936</v>
      </c>
      <c r="C3" s="6">
        <f>IF(D3&lt;=0,0,B3-D3)</f>
        <v>17063.792135576936</v>
      </c>
      <c r="D3" s="6">
        <f>IF(G2&lt;=0,0,G2*'Setup-2'!$B$6/12)</f>
        <v>66375</v>
      </c>
      <c r="E3" s="7">
        <f>C3/B3</f>
        <v>0.20450670124575321</v>
      </c>
      <c r="F3" s="7">
        <f>D3/B3</f>
        <v>0.79549329875424679</v>
      </c>
      <c r="G3" s="6">
        <f>G2-C3</f>
        <v>8982936.2078644224</v>
      </c>
      <c r="H3" s="9">
        <f>IF($G2&lt;=0,0,D3)</f>
        <v>66375</v>
      </c>
      <c r="I3" s="9">
        <f>IF(G2&lt;=0,0,C3)</f>
        <v>17063.792135576936</v>
      </c>
      <c r="J3" s="9"/>
      <c r="K3" s="9"/>
    </row>
    <row r="4" spans="1:11" ht="15.75" x14ac:dyDescent="0.25">
      <c r="A4" s="5">
        <f t="shared" ref="A4:A67" si="0">A3+1</f>
        <v>2</v>
      </c>
      <c r="B4" s="6">
        <f>'Setup-2'!$B$8</f>
        <v>83438.792135576936</v>
      </c>
      <c r="C4" s="6">
        <f t="shared" ref="C4:C67" si="1">IF(D4&lt;=0,0,B4-D4)</f>
        <v>17189.637602576826</v>
      </c>
      <c r="D4" s="6">
        <f>IF(G3&lt;=0,0,G3*Setup!$B$6/12)</f>
        <v>66249.15453300011</v>
      </c>
      <c r="E4" s="7">
        <f t="shared" ref="E4:E67" si="2">C4/B4</f>
        <v>0.20601493816744076</v>
      </c>
      <c r="F4" s="7">
        <f t="shared" ref="F4:F67" si="3">D4/B4</f>
        <v>0.79398506183255924</v>
      </c>
      <c r="G4" s="6">
        <f t="shared" ref="G4:G67" si="4">G3-C4</f>
        <v>8965746.5702618454</v>
      </c>
      <c r="H4" s="9">
        <f>IF($G3&lt;=0,0,H3+D4)</f>
        <v>132624.15453300011</v>
      </c>
      <c r="I4" s="9">
        <f>IF(G2&lt;=0,0,I3+C4)</f>
        <v>34253.429738153762</v>
      </c>
      <c r="J4" s="9"/>
      <c r="K4" s="9"/>
    </row>
    <row r="5" spans="1:11" ht="15.75" x14ac:dyDescent="0.25">
      <c r="A5" s="5">
        <f t="shared" si="0"/>
        <v>3</v>
      </c>
      <c r="B5" s="6">
        <f>'Setup-2'!$B$8</f>
        <v>83438.792135576936</v>
      </c>
      <c r="C5" s="6">
        <f t="shared" si="1"/>
        <v>17316.411179895833</v>
      </c>
      <c r="D5" s="6">
        <f>IF(G4&lt;=0,0,G4*Setup!$B$6/12)</f>
        <v>66122.380955681103</v>
      </c>
      <c r="E5" s="7">
        <f t="shared" si="2"/>
        <v>0.20753429833642567</v>
      </c>
      <c r="F5" s="7">
        <f t="shared" si="3"/>
        <v>0.79246570166357433</v>
      </c>
      <c r="G5" s="6">
        <f t="shared" si="4"/>
        <v>8948430.1590819489</v>
      </c>
      <c r="H5" s="9">
        <f t="shared" ref="H5:H13" si="5">IF(G4&lt;=0,0,H4+D5)</f>
        <v>198746.53548868123</v>
      </c>
      <c r="I5" s="9">
        <f t="shared" ref="I5:I14" si="6">IF(G3&lt;=0,0,I4+C5)</f>
        <v>51569.840918049595</v>
      </c>
      <c r="J5" s="9"/>
      <c r="K5" s="9"/>
    </row>
    <row r="6" spans="1:11" ht="15.75" x14ac:dyDescent="0.25">
      <c r="A6" s="5">
        <f t="shared" si="0"/>
        <v>4</v>
      </c>
      <c r="B6" s="6">
        <f>'Setup-2'!$B$8</f>
        <v>83438.792135576936</v>
      </c>
      <c r="C6" s="6">
        <f t="shared" si="1"/>
        <v>17444.119712347572</v>
      </c>
      <c r="D6" s="6">
        <f>IF(G5&lt;=0,0,G5*Setup!$B$6/12)</f>
        <v>65994.672423229364</v>
      </c>
      <c r="E6" s="7">
        <f t="shared" si="2"/>
        <v>0.20906486378665692</v>
      </c>
      <c r="F6" s="7">
        <f t="shared" si="3"/>
        <v>0.7909351362133431</v>
      </c>
      <c r="G6" s="6">
        <f t="shared" si="4"/>
        <v>8930986.0393696018</v>
      </c>
      <c r="H6" s="9">
        <f t="shared" si="5"/>
        <v>264741.20791191061</v>
      </c>
      <c r="I6" s="9">
        <f t="shared" si="6"/>
        <v>69013.960630397167</v>
      </c>
      <c r="J6" s="9"/>
      <c r="K6" s="9"/>
    </row>
    <row r="7" spans="1:11" ht="15.75" x14ac:dyDescent="0.25">
      <c r="A7" s="5">
        <f t="shared" si="0"/>
        <v>5</v>
      </c>
      <c r="B7" s="6">
        <f>'Setup-2'!$B$8</f>
        <v>83438.792135576936</v>
      </c>
      <c r="C7" s="6">
        <f t="shared" si="1"/>
        <v>17572.770095226122</v>
      </c>
      <c r="D7" s="6">
        <f>IF(G6&lt;=0,0,G6*Setup!$B$6/12)</f>
        <v>65866.022040350814</v>
      </c>
      <c r="E7" s="7">
        <f t="shared" si="2"/>
        <v>0.21060671715708335</v>
      </c>
      <c r="F7" s="7">
        <f t="shared" si="3"/>
        <v>0.78939328284291665</v>
      </c>
      <c r="G7" s="6">
        <f t="shared" si="4"/>
        <v>8913413.2692743763</v>
      </c>
      <c r="H7" s="9">
        <f t="shared" si="5"/>
        <v>330607.22995226143</v>
      </c>
      <c r="I7" s="9">
        <f t="shared" si="6"/>
        <v>86586.730725623289</v>
      </c>
      <c r="J7" s="9"/>
      <c r="K7" s="9"/>
    </row>
    <row r="8" spans="1:11" ht="15.75" x14ac:dyDescent="0.25">
      <c r="A8" s="5">
        <f t="shared" si="0"/>
        <v>6</v>
      </c>
      <c r="B8" s="6">
        <f>'Setup-2'!$B$8</f>
        <v>83438.792135576936</v>
      </c>
      <c r="C8" s="6">
        <f t="shared" si="1"/>
        <v>17702.369274678407</v>
      </c>
      <c r="D8" s="6">
        <f>IF(G7&lt;=0,0,G7*Setup!$B$6/12)</f>
        <v>65736.422860898529</v>
      </c>
      <c r="E8" s="7">
        <f t="shared" si="2"/>
        <v>0.21215994169611674</v>
      </c>
      <c r="F8" s="7">
        <f t="shared" si="3"/>
        <v>0.78784005830388326</v>
      </c>
      <c r="G8" s="6">
        <f t="shared" si="4"/>
        <v>8895710.8999996986</v>
      </c>
      <c r="H8" s="9">
        <f t="shared" si="5"/>
        <v>396343.65281315998</v>
      </c>
      <c r="I8" s="9">
        <f t="shared" si="6"/>
        <v>104289.1000003017</v>
      </c>
      <c r="J8" s="9"/>
      <c r="K8" s="9"/>
    </row>
    <row r="9" spans="1:11" ht="15.75" x14ac:dyDescent="0.25">
      <c r="A9" s="5">
        <f t="shared" si="0"/>
        <v>7</v>
      </c>
      <c r="B9" s="6">
        <f>'Setup-2'!$B$8</f>
        <v>83438.792135576936</v>
      </c>
      <c r="C9" s="6">
        <f t="shared" si="1"/>
        <v>17832.924248079158</v>
      </c>
      <c r="D9" s="6">
        <f>IF(G8&lt;=0,0,G8*Setup!$B$6/12)</f>
        <v>65605.867887497778</v>
      </c>
      <c r="E9" s="7">
        <f t="shared" si="2"/>
        <v>0.21372462126612557</v>
      </c>
      <c r="F9" s="7">
        <f t="shared" si="3"/>
        <v>0.78627537873387443</v>
      </c>
      <c r="G9" s="6">
        <f t="shared" si="4"/>
        <v>8877877.9757516198</v>
      </c>
      <c r="H9" s="9">
        <f t="shared" si="5"/>
        <v>461949.52070065774</v>
      </c>
      <c r="I9" s="9">
        <f t="shared" si="6"/>
        <v>122122.02424838085</v>
      </c>
      <c r="J9" s="9"/>
      <c r="K9" s="9"/>
    </row>
    <row r="10" spans="1:11" ht="15.75" x14ac:dyDescent="0.25">
      <c r="A10" s="5">
        <f t="shared" si="0"/>
        <v>8</v>
      </c>
      <c r="B10" s="6">
        <f>'Setup-2'!$B$8</f>
        <v>83438.792135576936</v>
      </c>
      <c r="C10" s="6">
        <f t="shared" si="1"/>
        <v>17964.442064408744</v>
      </c>
      <c r="D10" s="6">
        <f>IF(G9&lt;=0,0,G9*Setup!$B$6/12)</f>
        <v>65474.350071168192</v>
      </c>
      <c r="E10" s="7">
        <f t="shared" si="2"/>
        <v>0.21530084034796329</v>
      </c>
      <c r="F10" s="7">
        <f t="shared" si="3"/>
        <v>0.78469915965203674</v>
      </c>
      <c r="G10" s="6">
        <f t="shared" si="4"/>
        <v>8859913.5336872116</v>
      </c>
      <c r="H10" s="9">
        <f t="shared" si="5"/>
        <v>527423.8707718259</v>
      </c>
      <c r="I10" s="9">
        <f t="shared" si="6"/>
        <v>140086.46631278959</v>
      </c>
      <c r="J10" s="9"/>
      <c r="K10" s="9"/>
    </row>
    <row r="11" spans="1:11" ht="15.75" x14ac:dyDescent="0.25">
      <c r="A11" s="5">
        <f t="shared" si="0"/>
        <v>9</v>
      </c>
      <c r="B11" s="6">
        <f>'Setup-2'!$B$8</f>
        <v>83438.792135576936</v>
      </c>
      <c r="C11" s="6">
        <f t="shared" si="1"/>
        <v>18096.929824633749</v>
      </c>
      <c r="D11" s="6">
        <f>IF(G10&lt;=0,0,G10*Setup!$B$6/12)</f>
        <v>65341.862310943186</v>
      </c>
      <c r="E11" s="7">
        <f t="shared" si="2"/>
        <v>0.21688868404552941</v>
      </c>
      <c r="F11" s="7">
        <f t="shared" si="3"/>
        <v>0.78311131595447059</v>
      </c>
      <c r="G11" s="6">
        <f t="shared" si="4"/>
        <v>8841816.603862578</v>
      </c>
      <c r="H11" s="9">
        <f t="shared" si="5"/>
        <v>592765.73308276909</v>
      </c>
      <c r="I11" s="9">
        <f t="shared" si="6"/>
        <v>158183.39613742335</v>
      </c>
      <c r="J11" s="9"/>
      <c r="K11" s="9"/>
    </row>
    <row r="12" spans="1:11" ht="15.75" x14ac:dyDescent="0.25">
      <c r="A12" s="5">
        <f t="shared" si="0"/>
        <v>10</v>
      </c>
      <c r="B12" s="6">
        <f>'Setup-2'!$B$8</f>
        <v>83438.792135576936</v>
      </c>
      <c r="C12" s="6">
        <f t="shared" si="1"/>
        <v>18230.394682090424</v>
      </c>
      <c r="D12" s="6">
        <f>IF(G11&lt;=0,0,G11*Setup!$B$6/12)</f>
        <v>65208.397453486512</v>
      </c>
      <c r="E12" s="7">
        <f t="shared" si="2"/>
        <v>0.21848823809036519</v>
      </c>
      <c r="F12" s="7">
        <f t="shared" si="3"/>
        <v>0.78151176190963478</v>
      </c>
      <c r="G12" s="6">
        <f t="shared" si="4"/>
        <v>8823586.2091804873</v>
      </c>
      <c r="H12" s="9">
        <f t="shared" si="5"/>
        <v>657974.13053625566</v>
      </c>
      <c r="I12" s="9">
        <f t="shared" si="6"/>
        <v>176413.79081951379</v>
      </c>
      <c r="J12" s="9"/>
      <c r="K12" s="9"/>
    </row>
    <row r="13" spans="1:11" ht="15.75" x14ac:dyDescent="0.25">
      <c r="A13" s="5">
        <f t="shared" si="0"/>
        <v>11</v>
      </c>
      <c r="B13" s="6">
        <f>'Setup-2'!$B$8</f>
        <v>83438.792135576936</v>
      </c>
      <c r="C13" s="6">
        <f t="shared" si="1"/>
        <v>18364.84384287084</v>
      </c>
      <c r="D13" s="6">
        <f>IF(G12&lt;=0,0,G12*Setup!$B$6/12)</f>
        <v>65073.948292706096</v>
      </c>
      <c r="E13" s="7">
        <f t="shared" si="2"/>
        <v>0.22009958884628161</v>
      </c>
      <c r="F13" s="7">
        <f t="shared" si="3"/>
        <v>0.77990041115371833</v>
      </c>
      <c r="G13" s="6">
        <f t="shared" si="4"/>
        <v>8805221.3653376158</v>
      </c>
      <c r="H13" s="9">
        <f t="shared" si="5"/>
        <v>723048.0788289617</v>
      </c>
      <c r="I13" s="9">
        <f t="shared" si="6"/>
        <v>194778.63466238463</v>
      </c>
      <c r="J13" s="9"/>
      <c r="K13" s="9"/>
    </row>
    <row r="14" spans="1:11" ht="15.75" x14ac:dyDescent="0.25">
      <c r="A14" s="5">
        <f t="shared" si="0"/>
        <v>12</v>
      </c>
      <c r="B14" s="6">
        <f>'Setup-2'!$B$8</f>
        <v>83438.792135576936</v>
      </c>
      <c r="C14" s="6">
        <f t="shared" si="1"/>
        <v>18500.284566212023</v>
      </c>
      <c r="D14" s="6">
        <f>IF(G13&lt;=0,0,G13*Setup!$B$6/12)</f>
        <v>64938.507569364912</v>
      </c>
      <c r="E14" s="7">
        <f t="shared" si="2"/>
        <v>0.22172282331402307</v>
      </c>
      <c r="F14" s="7">
        <f t="shared" si="3"/>
        <v>0.77827717668597696</v>
      </c>
      <c r="G14" s="6">
        <f t="shared" si="4"/>
        <v>8786721.0807714034</v>
      </c>
      <c r="H14" s="9">
        <f t="shared" ref="H14" si="7">H13+D14</f>
        <v>787986.58639832656</v>
      </c>
      <c r="I14" s="9">
        <f t="shared" si="6"/>
        <v>213278.91922859667</v>
      </c>
      <c r="J14" s="9">
        <f>MIN(H14,200000)*'Setup-2'!$B$16</f>
        <v>40000</v>
      </c>
      <c r="K14" s="9">
        <f>MIN(I14,150000)*'Setup-2'!$B$16</f>
        <v>30000</v>
      </c>
    </row>
    <row r="15" spans="1:11" ht="15.75" x14ac:dyDescent="0.25">
      <c r="A15" s="5">
        <f t="shared" si="0"/>
        <v>13</v>
      </c>
      <c r="B15" s="6">
        <f>'Setup-2'!$B$8</f>
        <v>83438.792135576936</v>
      </c>
      <c r="C15" s="6">
        <f t="shared" si="1"/>
        <v>18636.724164887841</v>
      </c>
      <c r="D15" s="6">
        <f>IF(G14&lt;=0,0,G14*Setup!$B$6/12)</f>
        <v>64802.067970689095</v>
      </c>
      <c r="E15" s="7">
        <f t="shared" si="2"/>
        <v>0.22335802913596403</v>
      </c>
      <c r="F15" s="7">
        <f t="shared" si="3"/>
        <v>0.77664197086403597</v>
      </c>
      <c r="G15" s="6">
        <f t="shared" si="4"/>
        <v>8768084.3566065151</v>
      </c>
      <c r="H15" s="9">
        <f>IF($G14&lt;=0,0,D15)</f>
        <v>64802.067970689095</v>
      </c>
      <c r="I15" s="9">
        <f>IF(G14&lt;=0,0,C15)</f>
        <v>18636.724164887841</v>
      </c>
      <c r="J15" s="9"/>
      <c r="K15" s="9"/>
    </row>
    <row r="16" spans="1:11" ht="15.75" x14ac:dyDescent="0.25">
      <c r="A16" s="5">
        <f t="shared" si="0"/>
        <v>14</v>
      </c>
      <c r="B16" s="6">
        <f>'Setup-2'!$B$8</f>
        <v>83438.792135576936</v>
      </c>
      <c r="C16" s="6">
        <f t="shared" si="1"/>
        <v>18774.17000560389</v>
      </c>
      <c r="D16" s="6">
        <f>IF(G15&lt;=0,0,G15*Setup!$B$6/12)</f>
        <v>64664.622129973046</v>
      </c>
      <c r="E16" s="7">
        <f t="shared" si="2"/>
        <v>0.22500529460084179</v>
      </c>
      <c r="F16" s="7">
        <f t="shared" si="3"/>
        <v>0.77499470539915816</v>
      </c>
      <c r="G16" s="6">
        <f t="shared" si="4"/>
        <v>8749310.1866009105</v>
      </c>
      <c r="H16" s="9">
        <f>IF($G15&lt;=0,0,H15+D16)</f>
        <v>129466.69010066215</v>
      </c>
      <c r="I16" s="9">
        <f>IF(G14&lt;=0,0,I15+C16)</f>
        <v>37410.894170491731</v>
      </c>
      <c r="J16" s="9"/>
      <c r="K16" s="9"/>
    </row>
    <row r="17" spans="1:11" ht="15.75" x14ac:dyDescent="0.25">
      <c r="A17" s="5">
        <f t="shared" si="0"/>
        <v>15</v>
      </c>
      <c r="B17" s="6">
        <f>'Setup-2'!$B$8</f>
        <v>83438.792135576936</v>
      </c>
      <c r="C17" s="6">
        <f t="shared" si="1"/>
        <v>18912.629509395229</v>
      </c>
      <c r="D17" s="6">
        <f>IF(G16&lt;=0,0,G16*Setup!$B$6/12)</f>
        <v>64526.162626181707</v>
      </c>
      <c r="E17" s="7">
        <f t="shared" si="2"/>
        <v>0.22666470864852312</v>
      </c>
      <c r="F17" s="7">
        <f t="shared" si="3"/>
        <v>0.77333529135147683</v>
      </c>
      <c r="G17" s="6">
        <f t="shared" si="4"/>
        <v>8730397.5570915155</v>
      </c>
      <c r="H17" s="9">
        <f t="shared" ref="H17:H25" si="8">IF(G16&lt;=0,0,H16+D17)</f>
        <v>193992.85272684385</v>
      </c>
      <c r="I17" s="9">
        <f t="shared" ref="I17:I26" si="9">IF(G15&lt;=0,0,I16+C17)</f>
        <v>56323.523679886959</v>
      </c>
      <c r="J17" s="9"/>
      <c r="K17" s="9"/>
    </row>
    <row r="18" spans="1:11" ht="15.75" x14ac:dyDescent="0.25">
      <c r="A18" s="5">
        <f t="shared" si="0"/>
        <v>16</v>
      </c>
      <c r="B18" s="6">
        <f>'Setup-2'!$B$8</f>
        <v>83438.792135576936</v>
      </c>
      <c r="C18" s="6">
        <f t="shared" si="1"/>
        <v>19052.110152027009</v>
      </c>
      <c r="D18" s="6">
        <f>IF(G17&lt;=0,0,G17*Setup!$B$6/12)</f>
        <v>64386.681983549926</v>
      </c>
      <c r="E18" s="7">
        <f t="shared" si="2"/>
        <v>0.22833636087480588</v>
      </c>
      <c r="F18" s="7">
        <f t="shared" si="3"/>
        <v>0.77166363912519409</v>
      </c>
      <c r="G18" s="6">
        <f t="shared" si="4"/>
        <v>8711345.4469394889</v>
      </c>
      <c r="H18" s="9">
        <f t="shared" si="8"/>
        <v>258379.53471039378</v>
      </c>
      <c r="I18" s="9">
        <f t="shared" si="9"/>
        <v>75375.633831913961</v>
      </c>
      <c r="J18" s="9"/>
      <c r="K18" s="9"/>
    </row>
    <row r="19" spans="1:11" ht="15.75" x14ac:dyDescent="0.25">
      <c r="A19" s="5">
        <f t="shared" si="0"/>
        <v>17</v>
      </c>
      <c r="B19" s="6">
        <f>'Setup-2'!$B$8</f>
        <v>83438.792135576936</v>
      </c>
      <c r="C19" s="6">
        <f t="shared" si="1"/>
        <v>19192.619464398209</v>
      </c>
      <c r="D19" s="6">
        <f>IF(G18&lt;=0,0,G18*Setup!$B$6/12)</f>
        <v>64246.172671178727</v>
      </c>
      <c r="E19" s="7">
        <f t="shared" si="2"/>
        <v>0.23002034153625758</v>
      </c>
      <c r="F19" s="7">
        <f t="shared" si="3"/>
        <v>0.76997965846374239</v>
      </c>
      <c r="G19" s="6">
        <f t="shared" si="4"/>
        <v>8692152.8274750914</v>
      </c>
      <c r="H19" s="9">
        <f t="shared" si="8"/>
        <v>322625.70738157252</v>
      </c>
      <c r="I19" s="9">
        <f t="shared" si="9"/>
        <v>94568.253296312178</v>
      </c>
      <c r="J19" s="9"/>
      <c r="K19" s="9"/>
    </row>
    <row r="20" spans="1:11" ht="15.75" x14ac:dyDescent="0.25">
      <c r="A20" s="5">
        <f t="shared" si="0"/>
        <v>18</v>
      </c>
      <c r="B20" s="6">
        <f>'Setup-2'!$B$8</f>
        <v>83438.792135576936</v>
      </c>
      <c r="C20" s="6">
        <f t="shared" si="1"/>
        <v>19334.165032948142</v>
      </c>
      <c r="D20" s="6">
        <f>IF(G19&lt;=0,0,G19*Setup!$B$6/12)</f>
        <v>64104.627102628794</v>
      </c>
      <c r="E20" s="7">
        <f t="shared" si="2"/>
        <v>0.23171674155508742</v>
      </c>
      <c r="F20" s="7">
        <f t="shared" si="3"/>
        <v>0.76828325844491263</v>
      </c>
      <c r="G20" s="6">
        <f t="shared" si="4"/>
        <v>8672818.662442144</v>
      </c>
      <c r="H20" s="9">
        <f t="shared" si="8"/>
        <v>386730.33448420133</v>
      </c>
      <c r="I20" s="9">
        <f t="shared" si="9"/>
        <v>113902.41832926031</v>
      </c>
      <c r="J20" s="9"/>
      <c r="K20" s="9"/>
    </row>
    <row r="21" spans="1:11" ht="15.75" x14ac:dyDescent="0.25">
      <c r="A21" s="5">
        <f t="shared" si="0"/>
        <v>19</v>
      </c>
      <c r="B21" s="6">
        <f>'Setup-2'!$B$8</f>
        <v>83438.792135576936</v>
      </c>
      <c r="C21" s="6">
        <f t="shared" si="1"/>
        <v>19476.754500066127</v>
      </c>
      <c r="D21" s="6">
        <f>IF(G20&lt;=0,0,G20*Setup!$B$6/12)</f>
        <v>63962.037635510809</v>
      </c>
      <c r="E21" s="7">
        <f t="shared" si="2"/>
        <v>0.23342565252405609</v>
      </c>
      <c r="F21" s="7">
        <f t="shared" si="3"/>
        <v>0.76657434747594388</v>
      </c>
      <c r="G21" s="6">
        <f t="shared" si="4"/>
        <v>8653341.9079420771</v>
      </c>
      <c r="H21" s="9">
        <f t="shared" si="8"/>
        <v>450692.37211971212</v>
      </c>
      <c r="I21" s="9">
        <f t="shared" si="9"/>
        <v>133379.17282932645</v>
      </c>
      <c r="J21" s="9"/>
      <c r="K21" s="9"/>
    </row>
    <row r="22" spans="1:11" ht="15.75" x14ac:dyDescent="0.25">
      <c r="A22" s="5">
        <f t="shared" si="0"/>
        <v>20</v>
      </c>
      <c r="B22" s="6">
        <f>'Setup-2'!$B$8</f>
        <v>83438.792135576936</v>
      </c>
      <c r="C22" s="6">
        <f t="shared" si="1"/>
        <v>19620.395564504121</v>
      </c>
      <c r="D22" s="6">
        <f>IF(G21&lt;=0,0,G21*Setup!$B$6/12)</f>
        <v>63818.396571072815</v>
      </c>
      <c r="E22" s="7">
        <f t="shared" si="2"/>
        <v>0.23514716671142108</v>
      </c>
      <c r="F22" s="7">
        <f t="shared" si="3"/>
        <v>0.76485283328857889</v>
      </c>
      <c r="G22" s="6">
        <f t="shared" si="4"/>
        <v>8633721.5123775732</v>
      </c>
      <c r="H22" s="9">
        <f t="shared" si="8"/>
        <v>514510.76869078493</v>
      </c>
      <c r="I22" s="9">
        <f t="shared" si="9"/>
        <v>152999.56839383056</v>
      </c>
      <c r="J22" s="9"/>
      <c r="K22" s="9"/>
    </row>
    <row r="23" spans="1:11" ht="15.75" x14ac:dyDescent="0.25">
      <c r="A23" s="5">
        <f t="shared" si="0"/>
        <v>21</v>
      </c>
      <c r="B23" s="6">
        <f>'Setup-2'!$B$8</f>
        <v>83438.792135576936</v>
      </c>
      <c r="C23" s="6">
        <f t="shared" si="1"/>
        <v>19765.095981792336</v>
      </c>
      <c r="D23" s="6">
        <f>IF(G22&lt;=0,0,G22*Setup!$B$6/12)</f>
        <v>63673.6961537846</v>
      </c>
      <c r="E23" s="7">
        <f t="shared" si="2"/>
        <v>0.23688137706591778</v>
      </c>
      <c r="F23" s="7">
        <f t="shared" si="3"/>
        <v>0.76311862293408217</v>
      </c>
      <c r="G23" s="6">
        <f t="shared" si="4"/>
        <v>8613956.4163957816</v>
      </c>
      <c r="H23" s="9">
        <f t="shared" si="8"/>
        <v>578184.46484456956</v>
      </c>
      <c r="I23" s="9">
        <f t="shared" si="9"/>
        <v>172764.6643756229</v>
      </c>
      <c r="J23" s="9"/>
      <c r="K23" s="9"/>
    </row>
    <row r="24" spans="1:11" ht="15.75" x14ac:dyDescent="0.25">
      <c r="A24" s="5">
        <f t="shared" si="0"/>
        <v>22</v>
      </c>
      <c r="B24" s="6">
        <f>'Setup-2'!$B$8</f>
        <v>83438.792135576936</v>
      </c>
      <c r="C24" s="6">
        <f t="shared" si="1"/>
        <v>19910.863564658051</v>
      </c>
      <c r="D24" s="6">
        <f>IF(G23&lt;=0,0,G23*Setup!$B$6/12)</f>
        <v>63527.928570918884</v>
      </c>
      <c r="E24" s="7">
        <f t="shared" si="2"/>
        <v>0.2386283772217789</v>
      </c>
      <c r="F24" s="7">
        <f t="shared" si="3"/>
        <v>0.76137162277822112</v>
      </c>
      <c r="G24" s="6">
        <f t="shared" si="4"/>
        <v>8594045.5528311227</v>
      </c>
      <c r="H24" s="9">
        <f t="shared" si="8"/>
        <v>641712.39341548842</v>
      </c>
      <c r="I24" s="9">
        <f t="shared" si="9"/>
        <v>192675.52794028097</v>
      </c>
      <c r="J24" s="9"/>
      <c r="K24" s="9"/>
    </row>
    <row r="25" spans="1:11" ht="15.75" x14ac:dyDescent="0.25">
      <c r="A25" s="5">
        <f t="shared" si="0"/>
        <v>23</v>
      </c>
      <c r="B25" s="6">
        <f>'Setup-2'!$B$8</f>
        <v>83438.792135576936</v>
      </c>
      <c r="C25" s="6">
        <f t="shared" si="1"/>
        <v>20057.706183447408</v>
      </c>
      <c r="D25" s="6">
        <f>IF(G24&lt;=0,0,G24*Setup!$B$6/12)</f>
        <v>63381.085952129528</v>
      </c>
      <c r="E25" s="7">
        <f t="shared" si="2"/>
        <v>0.24038826150378956</v>
      </c>
      <c r="F25" s="7">
        <f t="shared" si="3"/>
        <v>0.75961173849621044</v>
      </c>
      <c r="G25" s="6">
        <f t="shared" si="4"/>
        <v>8573987.8466476761</v>
      </c>
      <c r="H25" s="9">
        <f t="shared" si="8"/>
        <v>705093.47936761798</v>
      </c>
      <c r="I25" s="9">
        <f t="shared" si="9"/>
        <v>212733.23412372838</v>
      </c>
      <c r="J25" s="9"/>
      <c r="K25" s="9"/>
    </row>
    <row r="26" spans="1:11" ht="15.75" x14ac:dyDescent="0.25">
      <c r="A26" s="5">
        <f t="shared" si="0"/>
        <v>24</v>
      </c>
      <c r="B26" s="6">
        <f>'Setup-2'!$B$8</f>
        <v>83438.792135576936</v>
      </c>
      <c r="C26" s="6">
        <f t="shared" si="1"/>
        <v>20205.631766550323</v>
      </c>
      <c r="D26" s="6">
        <f>IF(G25&lt;=0,0,G25*Setup!$B$6/12)</f>
        <v>63233.160369026613</v>
      </c>
      <c r="E26" s="7">
        <f t="shared" si="2"/>
        <v>0.2421611249323799</v>
      </c>
      <c r="F26" s="7">
        <f t="shared" si="3"/>
        <v>0.75783887506762015</v>
      </c>
      <c r="G26" s="6">
        <f t="shared" si="4"/>
        <v>8553782.2148811258</v>
      </c>
      <c r="H26" s="9">
        <f t="shared" ref="H26" si="10">H25+D26</f>
        <v>768326.63973664457</v>
      </c>
      <c r="I26" s="9">
        <f t="shared" si="9"/>
        <v>232938.86589027871</v>
      </c>
      <c r="J26" s="9">
        <f>MIN(H26,200000)*'Setup-2'!$B$16</f>
        <v>40000</v>
      </c>
      <c r="K26" s="9">
        <f>MIN(I26,150000)*'Setup-2'!$B$16</f>
        <v>30000</v>
      </c>
    </row>
    <row r="27" spans="1:11" ht="15.75" x14ac:dyDescent="0.25">
      <c r="A27" s="5">
        <f t="shared" si="0"/>
        <v>25</v>
      </c>
      <c r="B27" s="6">
        <f>'Setup-2'!$B$8</f>
        <v>83438.792135576936</v>
      </c>
      <c r="C27" s="6">
        <f t="shared" si="1"/>
        <v>20354.648300828638</v>
      </c>
      <c r="D27" s="6">
        <f>IF(G26&lt;=0,0,G26*Setup!$B$6/12)</f>
        <v>63084.143834748298</v>
      </c>
      <c r="E27" s="7">
        <f t="shared" si="2"/>
        <v>0.24394706322875626</v>
      </c>
      <c r="F27" s="7">
        <f t="shared" si="3"/>
        <v>0.75605293677124374</v>
      </c>
      <c r="G27" s="6">
        <f t="shared" si="4"/>
        <v>8533427.5665802974</v>
      </c>
      <c r="H27" s="9">
        <f>IF($G26&lt;=0,0,D27)</f>
        <v>63084.143834748298</v>
      </c>
      <c r="I27" s="9">
        <f>IF(G26&lt;=0,0,C27)</f>
        <v>20354.648300828638</v>
      </c>
      <c r="J27" s="9"/>
      <c r="K27" s="9"/>
    </row>
    <row r="28" spans="1:11" ht="15.75" x14ac:dyDescent="0.25">
      <c r="A28" s="5">
        <f t="shared" si="0"/>
        <v>26</v>
      </c>
      <c r="B28" s="6">
        <f>'Setup-2'!$B$8</f>
        <v>83438.792135576936</v>
      </c>
      <c r="C28" s="6">
        <f t="shared" si="1"/>
        <v>20504.763832047247</v>
      </c>
      <c r="D28" s="6">
        <f>IF(G27&lt;=0,0,G27*Setup!$B$6/12)</f>
        <v>62934.028303529689</v>
      </c>
      <c r="E28" s="7">
        <f t="shared" si="2"/>
        <v>0.24574617282006833</v>
      </c>
      <c r="F28" s="7">
        <f t="shared" si="3"/>
        <v>0.75425382717993172</v>
      </c>
      <c r="G28" s="6">
        <f t="shared" si="4"/>
        <v>8512922.8027482498</v>
      </c>
      <c r="H28" s="9">
        <f>IF($G27&lt;=0,0,H27+D28)</f>
        <v>126018.17213827799</v>
      </c>
      <c r="I28" s="9">
        <f>IF(G26&lt;=0,0,I27+C28)</f>
        <v>40859.412132875885</v>
      </c>
      <c r="J28" s="9"/>
      <c r="K28" s="9"/>
    </row>
    <row r="29" spans="1:11" ht="15.75" x14ac:dyDescent="0.25">
      <c r="A29" s="5">
        <f t="shared" si="0"/>
        <v>27</v>
      </c>
      <c r="B29" s="6">
        <f>'Setup-2'!$B$8</f>
        <v>83438.792135576936</v>
      </c>
      <c r="C29" s="6">
        <f t="shared" si="1"/>
        <v>20655.986465308597</v>
      </c>
      <c r="D29" s="6">
        <f>IF(G28&lt;=0,0,G28*Setup!$B$6/12)</f>
        <v>62782.805670268339</v>
      </c>
      <c r="E29" s="7">
        <f t="shared" si="2"/>
        <v>0.24755855084461634</v>
      </c>
      <c r="F29" s="7">
        <f t="shared" si="3"/>
        <v>0.75244144915538369</v>
      </c>
      <c r="G29" s="6">
        <f t="shared" si="4"/>
        <v>8492266.816282941</v>
      </c>
      <c r="H29" s="9">
        <f t="shared" ref="H29:H37" si="11">IF(G28&lt;=0,0,H28+D29)</f>
        <v>188800.97780854633</v>
      </c>
      <c r="I29" s="9">
        <f t="shared" ref="I29:I38" si="12">IF(G27&lt;=0,0,I28+C29)</f>
        <v>61515.398598184482</v>
      </c>
      <c r="J29" s="9"/>
      <c r="K29" s="9"/>
    </row>
    <row r="30" spans="1:11" ht="15.75" x14ac:dyDescent="0.25">
      <c r="A30" s="5">
        <f t="shared" si="0"/>
        <v>28</v>
      </c>
      <c r="B30" s="6">
        <f>'Setup-2'!$B$8</f>
        <v>83438.792135576936</v>
      </c>
      <c r="C30" s="6">
        <f t="shared" si="1"/>
        <v>20808.324365490247</v>
      </c>
      <c r="D30" s="6">
        <f>IF(G29&lt;=0,0,G29*Setup!$B$6/12)</f>
        <v>62630.467770086689</v>
      </c>
      <c r="E30" s="7">
        <f t="shared" si="2"/>
        <v>0.24938429515709537</v>
      </c>
      <c r="F30" s="7">
        <f t="shared" si="3"/>
        <v>0.75061570484290463</v>
      </c>
      <c r="G30" s="6">
        <f t="shared" si="4"/>
        <v>8471458.49191745</v>
      </c>
      <c r="H30" s="9">
        <f t="shared" si="11"/>
        <v>251431.44557863302</v>
      </c>
      <c r="I30" s="9">
        <f t="shared" si="12"/>
        <v>82323.722963674722</v>
      </c>
      <c r="J30" s="9"/>
      <c r="K30" s="9"/>
    </row>
    <row r="31" spans="1:11" ht="15.75" x14ac:dyDescent="0.25">
      <c r="A31" s="5">
        <f t="shared" si="0"/>
        <v>29</v>
      </c>
      <c r="B31" s="6">
        <f>'Setup-2'!$B$8</f>
        <v>83438.792135576936</v>
      </c>
      <c r="C31" s="6">
        <f t="shared" si="1"/>
        <v>20961.785757685742</v>
      </c>
      <c r="D31" s="6">
        <f>IF(G30&lt;=0,0,G30*Setup!$B$6/12)</f>
        <v>62477.006377891194</v>
      </c>
      <c r="E31" s="7">
        <f t="shared" si="2"/>
        <v>0.25122350433387902</v>
      </c>
      <c r="F31" s="7">
        <f t="shared" si="3"/>
        <v>0.74877649566612103</v>
      </c>
      <c r="G31" s="6">
        <f t="shared" si="4"/>
        <v>8450496.7061597649</v>
      </c>
      <c r="H31" s="9">
        <f t="shared" si="11"/>
        <v>313908.45195652422</v>
      </c>
      <c r="I31" s="9">
        <f t="shared" si="12"/>
        <v>103285.50872136047</v>
      </c>
      <c r="J31" s="9"/>
      <c r="K31" s="9"/>
    </row>
    <row r="32" spans="1:11" ht="15.75" x14ac:dyDescent="0.25">
      <c r="A32" s="5">
        <f t="shared" si="0"/>
        <v>30</v>
      </c>
      <c r="B32" s="6">
        <f>'Setup-2'!$B$8</f>
        <v>83438.792135576936</v>
      </c>
      <c r="C32" s="6">
        <f t="shared" si="1"/>
        <v>21116.378927648671</v>
      </c>
      <c r="D32" s="6">
        <f>IF(G31&lt;=0,0,G31*Setup!$B$6/12)</f>
        <v>62322.413207928264</v>
      </c>
      <c r="E32" s="7">
        <f t="shared" si="2"/>
        <v>0.25307627767834134</v>
      </c>
      <c r="F32" s="7">
        <f t="shared" si="3"/>
        <v>0.74692372232165871</v>
      </c>
      <c r="G32" s="6">
        <f t="shared" si="4"/>
        <v>8429380.3272321168</v>
      </c>
      <c r="H32" s="9">
        <f t="shared" si="11"/>
        <v>376230.86516445247</v>
      </c>
      <c r="I32" s="9">
        <f t="shared" si="12"/>
        <v>124401.88764900915</v>
      </c>
      <c r="J32" s="9"/>
      <c r="K32" s="9"/>
    </row>
    <row r="33" spans="1:11" ht="15.75" x14ac:dyDescent="0.25">
      <c r="A33" s="5">
        <f t="shared" si="0"/>
        <v>31</v>
      </c>
      <c r="B33" s="6">
        <f>'Setup-2'!$B$8</f>
        <v>83438.792135576936</v>
      </c>
      <c r="C33" s="6">
        <f t="shared" si="1"/>
        <v>21272.112222240081</v>
      </c>
      <c r="D33" s="6">
        <f>IF(G32&lt;=0,0,G32*Setup!$B$6/12)</f>
        <v>62166.679913336855</v>
      </c>
      <c r="E33" s="7">
        <f t="shared" si="2"/>
        <v>0.25494271522621909</v>
      </c>
      <c r="F33" s="7">
        <f t="shared" si="3"/>
        <v>0.74505728477378086</v>
      </c>
      <c r="G33" s="6">
        <f t="shared" si="4"/>
        <v>8408108.2150098775</v>
      </c>
      <c r="H33" s="9">
        <f t="shared" si="11"/>
        <v>438397.54507778934</v>
      </c>
      <c r="I33" s="9">
        <f t="shared" si="12"/>
        <v>145673.99987124922</v>
      </c>
      <c r="J33" s="9"/>
      <c r="K33" s="9"/>
    </row>
    <row r="34" spans="1:11" ht="15.75" x14ac:dyDescent="0.25">
      <c r="A34" s="5">
        <f t="shared" si="0"/>
        <v>32</v>
      </c>
      <c r="B34" s="6">
        <f>'Setup-2'!$B$8</f>
        <v>83438.792135576936</v>
      </c>
      <c r="C34" s="6">
        <f t="shared" si="1"/>
        <v>21428.994049879097</v>
      </c>
      <c r="D34" s="6">
        <f>IF(G33&lt;=0,0,G33*Setup!$B$6/12)</f>
        <v>62009.798085697839</v>
      </c>
      <c r="E34" s="7">
        <f t="shared" si="2"/>
        <v>0.2568229177510124</v>
      </c>
      <c r="F34" s="7">
        <f t="shared" si="3"/>
        <v>0.7431770822489876</v>
      </c>
      <c r="G34" s="6">
        <f t="shared" si="4"/>
        <v>8386679.2209599987</v>
      </c>
      <c r="H34" s="9">
        <f t="shared" si="11"/>
        <v>500407.34316348715</v>
      </c>
      <c r="I34" s="9">
        <f t="shared" si="12"/>
        <v>167102.99392112833</v>
      </c>
      <c r="J34" s="9"/>
      <c r="K34" s="9"/>
    </row>
    <row r="35" spans="1:11" ht="15.75" x14ac:dyDescent="0.25">
      <c r="A35" s="5">
        <f t="shared" si="0"/>
        <v>33</v>
      </c>
      <c r="B35" s="6">
        <f>'Setup-2'!$B$8</f>
        <v>83438.792135576936</v>
      </c>
      <c r="C35" s="6">
        <f t="shared" si="1"/>
        <v>21587.032880996951</v>
      </c>
      <c r="D35" s="6">
        <f>IF(G34&lt;=0,0,G34*Setup!$B$6/12)</f>
        <v>61851.759254579985</v>
      </c>
      <c r="E35" s="7">
        <f t="shared" si="2"/>
        <v>0.25871698676942606</v>
      </c>
      <c r="F35" s="7">
        <f t="shared" si="3"/>
        <v>0.74128301323057388</v>
      </c>
      <c r="G35" s="6">
        <f t="shared" si="4"/>
        <v>8365092.1880790014</v>
      </c>
      <c r="H35" s="9">
        <f t="shared" si="11"/>
        <v>562259.10241806717</v>
      </c>
      <c r="I35" s="9">
        <f t="shared" si="12"/>
        <v>188690.02680212527</v>
      </c>
      <c r="J35" s="9"/>
      <c r="K35" s="9"/>
    </row>
    <row r="36" spans="1:11" ht="15.75" x14ac:dyDescent="0.25">
      <c r="A36" s="5">
        <f t="shared" si="0"/>
        <v>34</v>
      </c>
      <c r="B36" s="6">
        <f>'Setup-2'!$B$8</f>
        <v>83438.792135576936</v>
      </c>
      <c r="C36" s="6">
        <f t="shared" si="1"/>
        <v>21746.237248494304</v>
      </c>
      <c r="D36" s="6">
        <f>IF(G35&lt;=0,0,G35*Setup!$B$6/12)</f>
        <v>61692.554887082631</v>
      </c>
      <c r="E36" s="7">
        <f t="shared" si="2"/>
        <v>0.2606250245468506</v>
      </c>
      <c r="F36" s="7">
        <f t="shared" si="3"/>
        <v>0.73937497545314934</v>
      </c>
      <c r="G36" s="6">
        <f t="shared" si="4"/>
        <v>8343345.9508305071</v>
      </c>
      <c r="H36" s="9">
        <f t="shared" si="11"/>
        <v>623951.65730514983</v>
      </c>
      <c r="I36" s="9">
        <f t="shared" si="12"/>
        <v>210436.26405061956</v>
      </c>
      <c r="J36" s="9"/>
      <c r="K36" s="9"/>
    </row>
    <row r="37" spans="1:11" ht="15.75" x14ac:dyDescent="0.25">
      <c r="A37" s="5">
        <f t="shared" si="0"/>
        <v>35</v>
      </c>
      <c r="B37" s="6">
        <f>'Setup-2'!$B$8</f>
        <v>83438.792135576936</v>
      </c>
      <c r="C37" s="6">
        <f t="shared" si="1"/>
        <v>21906.615748201948</v>
      </c>
      <c r="D37" s="6">
        <f>IF(G36&lt;=0,0,G36*Setup!$B$6/12)</f>
        <v>61532.176387374988</v>
      </c>
      <c r="E37" s="7">
        <f t="shared" si="2"/>
        <v>0.26254713410288361</v>
      </c>
      <c r="F37" s="7">
        <f t="shared" si="3"/>
        <v>0.73745286589711634</v>
      </c>
      <c r="G37" s="6">
        <f t="shared" si="4"/>
        <v>8321439.3350823056</v>
      </c>
      <c r="H37" s="9">
        <f t="shared" si="11"/>
        <v>685483.83369252481</v>
      </c>
      <c r="I37" s="9">
        <f t="shared" si="12"/>
        <v>232342.87979882152</v>
      </c>
      <c r="J37" s="9"/>
      <c r="K37" s="9"/>
    </row>
    <row r="38" spans="1:11" ht="15.75" x14ac:dyDescent="0.25">
      <c r="A38" s="5">
        <f t="shared" si="0"/>
        <v>36</v>
      </c>
      <c r="B38" s="6">
        <f>'Setup-2'!$B$8</f>
        <v>83438.792135576936</v>
      </c>
      <c r="C38" s="6">
        <f t="shared" si="1"/>
        <v>22068.177039344933</v>
      </c>
      <c r="D38" s="6">
        <f>IF(G37&lt;=0,0,G37*Setup!$B$6/12)</f>
        <v>61370.615096232003</v>
      </c>
      <c r="E38" s="7">
        <f t="shared" si="2"/>
        <v>0.26448341921689233</v>
      </c>
      <c r="F38" s="7">
        <f t="shared" si="3"/>
        <v>0.73551658078310767</v>
      </c>
      <c r="G38" s="6">
        <f t="shared" si="4"/>
        <v>8299371.1580429608</v>
      </c>
      <c r="H38" s="9">
        <f t="shared" ref="H38" si="13">H37+D38</f>
        <v>746854.44878875685</v>
      </c>
      <c r="I38" s="9">
        <f t="shared" si="12"/>
        <v>254411.05683816646</v>
      </c>
      <c r="J38" s="9">
        <f>MIN(H38,200000)*'Setup-2'!$B$16</f>
        <v>40000</v>
      </c>
      <c r="K38" s="9">
        <f>MIN(I38,150000)*'Setup-2'!$B$16</f>
        <v>30000</v>
      </c>
    </row>
    <row r="39" spans="1:11" ht="15.75" x14ac:dyDescent="0.25">
      <c r="A39" s="5">
        <f t="shared" si="0"/>
        <v>37</v>
      </c>
      <c r="B39" s="6">
        <f>'Setup-2'!$B$8</f>
        <v>83438.792135576936</v>
      </c>
      <c r="C39" s="6">
        <f t="shared" si="1"/>
        <v>22230.929845010098</v>
      </c>
      <c r="D39" s="6">
        <f>IF(G38&lt;=0,0,G38*Setup!$B$6/12)</f>
        <v>61207.862290566838</v>
      </c>
      <c r="E39" s="7">
        <f t="shared" si="2"/>
        <v>0.26643398443361688</v>
      </c>
      <c r="F39" s="7">
        <f t="shared" si="3"/>
        <v>0.73356601556638312</v>
      </c>
      <c r="G39" s="6">
        <f t="shared" si="4"/>
        <v>8277140.2281979509</v>
      </c>
      <c r="H39" s="9">
        <f>IF($G38&lt;=0,0,D39)</f>
        <v>61207.862290566838</v>
      </c>
      <c r="I39" s="9">
        <f>IF(G38&lt;=0,0,C39)</f>
        <v>22230.929845010098</v>
      </c>
      <c r="J39" s="9"/>
      <c r="K39" s="9"/>
    </row>
    <row r="40" spans="1:11" ht="15.75" x14ac:dyDescent="0.25">
      <c r="A40" s="5">
        <f t="shared" si="0"/>
        <v>38</v>
      </c>
      <c r="B40" s="6">
        <f>'Setup-2'!$B$8</f>
        <v>83438.792135576936</v>
      </c>
      <c r="C40" s="6">
        <f t="shared" si="1"/>
        <v>22394.882952617052</v>
      </c>
      <c r="D40" s="6">
        <f>IF(G39&lt;=0,0,G39*Setup!$B$6/12)</f>
        <v>61043.909182959884</v>
      </c>
      <c r="E40" s="7">
        <f t="shared" si="2"/>
        <v>0.26839893506881485</v>
      </c>
      <c r="F40" s="7">
        <f t="shared" si="3"/>
        <v>0.73160106493118515</v>
      </c>
      <c r="G40" s="6">
        <f t="shared" si="4"/>
        <v>8254745.3452453334</v>
      </c>
      <c r="H40" s="9">
        <f>IF($G39&lt;=0,0,H39+D40)</f>
        <v>122251.77147352672</v>
      </c>
      <c r="I40" s="9">
        <f>IF(G38&lt;=0,0,I39+C40)</f>
        <v>44625.81279762715</v>
      </c>
      <c r="J40" s="9"/>
      <c r="K40" s="9"/>
    </row>
    <row r="41" spans="1:11" ht="15.75" x14ac:dyDescent="0.25">
      <c r="A41" s="5">
        <f t="shared" si="0"/>
        <v>39</v>
      </c>
      <c r="B41" s="6">
        <f>'Setup-2'!$B$8</f>
        <v>83438.792135576936</v>
      </c>
      <c r="C41" s="6">
        <f t="shared" si="1"/>
        <v>22560.045214392609</v>
      </c>
      <c r="D41" s="6">
        <f>IF(G40&lt;=0,0,G40*Setup!$B$6/12)</f>
        <v>60878.746921184327</v>
      </c>
      <c r="E41" s="7">
        <f t="shared" si="2"/>
        <v>0.2703783772149474</v>
      </c>
      <c r="F41" s="7">
        <f t="shared" si="3"/>
        <v>0.7296216227850526</v>
      </c>
      <c r="G41" s="6">
        <f t="shared" si="4"/>
        <v>8232185.3000309411</v>
      </c>
      <c r="H41" s="9">
        <f t="shared" ref="H41:H49" si="14">IF(G40&lt;=0,0,H40+D41)</f>
        <v>183130.51839471105</v>
      </c>
      <c r="I41" s="9">
        <f t="shared" ref="I41:I50" si="15">IF(G39&lt;=0,0,I40+C41)</f>
        <v>67185.858012019758</v>
      </c>
      <c r="J41" s="9"/>
      <c r="K41" s="9"/>
    </row>
    <row r="42" spans="1:11" ht="15.75" x14ac:dyDescent="0.25">
      <c r="A42" s="5">
        <f t="shared" si="0"/>
        <v>40</v>
      </c>
      <c r="B42" s="6">
        <f>'Setup-2'!$B$8</f>
        <v>83438.792135576936</v>
      </c>
      <c r="C42" s="6">
        <f t="shared" si="1"/>
        <v>22726.425547848754</v>
      </c>
      <c r="D42" s="6">
        <f>IF(G41&lt;=0,0,G41*Setup!$B$6/12)</f>
        <v>60712.366587728182</v>
      </c>
      <c r="E42" s="7">
        <f t="shared" si="2"/>
        <v>0.27237241774690762</v>
      </c>
      <c r="F42" s="7">
        <f t="shared" si="3"/>
        <v>0.72762758225309232</v>
      </c>
      <c r="G42" s="6">
        <f t="shared" si="4"/>
        <v>8209458.8744830927</v>
      </c>
      <c r="H42" s="9">
        <f t="shared" si="14"/>
        <v>243842.88498243922</v>
      </c>
      <c r="I42" s="9">
        <f t="shared" si="15"/>
        <v>89912.28355986852</v>
      </c>
      <c r="J42" s="9"/>
      <c r="K42" s="9"/>
    </row>
    <row r="43" spans="1:11" ht="15.75" x14ac:dyDescent="0.25">
      <c r="A43" s="5">
        <f t="shared" si="0"/>
        <v>41</v>
      </c>
      <c r="B43" s="6">
        <f>'Setup-2'!$B$8</f>
        <v>83438.792135576936</v>
      </c>
      <c r="C43" s="6">
        <f t="shared" si="1"/>
        <v>22894.032936264135</v>
      </c>
      <c r="D43" s="6">
        <f>IF(G42&lt;=0,0,G42*Setup!$B$6/12)</f>
        <v>60544.759199312801</v>
      </c>
      <c r="E43" s="7">
        <f t="shared" si="2"/>
        <v>0.27438116432779103</v>
      </c>
      <c r="F43" s="7">
        <f t="shared" si="3"/>
        <v>0.72561883567220897</v>
      </c>
      <c r="G43" s="6">
        <f t="shared" si="4"/>
        <v>8186564.8415468289</v>
      </c>
      <c r="H43" s="9">
        <f t="shared" si="14"/>
        <v>304387.644181752</v>
      </c>
      <c r="I43" s="9">
        <f t="shared" si="15"/>
        <v>112806.31649613265</v>
      </c>
      <c r="J43" s="9"/>
      <c r="K43" s="9"/>
    </row>
    <row r="44" spans="1:11" ht="15.75" x14ac:dyDescent="0.25">
      <c r="A44" s="5">
        <f t="shared" si="0"/>
        <v>42</v>
      </c>
      <c r="B44" s="6">
        <f>'Setup-2'!$B$8</f>
        <v>83438.792135576936</v>
      </c>
      <c r="C44" s="6">
        <f t="shared" si="1"/>
        <v>23062.876429169075</v>
      </c>
      <c r="D44" s="6">
        <f>IF(G43&lt;=0,0,G43*Setup!$B$6/12)</f>
        <v>60375.915706407861</v>
      </c>
      <c r="E44" s="7">
        <f t="shared" si="2"/>
        <v>0.2764047254147084</v>
      </c>
      <c r="F44" s="7">
        <f t="shared" si="3"/>
        <v>0.7235952745852916</v>
      </c>
      <c r="G44" s="6">
        <f t="shared" si="4"/>
        <v>8163501.9651176594</v>
      </c>
      <c r="H44" s="9">
        <f t="shared" si="14"/>
        <v>364763.55988815986</v>
      </c>
      <c r="I44" s="9">
        <f t="shared" si="15"/>
        <v>135869.19292530173</v>
      </c>
      <c r="J44" s="9"/>
      <c r="K44" s="9"/>
    </row>
    <row r="45" spans="1:11" ht="15.75" x14ac:dyDescent="0.25">
      <c r="A45" s="5">
        <f t="shared" si="0"/>
        <v>43</v>
      </c>
      <c r="B45" s="6">
        <f>'Setup-2'!$B$8</f>
        <v>83438.792135576936</v>
      </c>
      <c r="C45" s="6">
        <f t="shared" si="1"/>
        <v>23232.965142834197</v>
      </c>
      <c r="D45" s="6">
        <f>IF(G44&lt;=0,0,G44*Setup!$B$6/12)</f>
        <v>60205.826992742739</v>
      </c>
      <c r="E45" s="7">
        <f t="shared" si="2"/>
        <v>0.27844321026464192</v>
      </c>
      <c r="F45" s="7">
        <f t="shared" si="3"/>
        <v>0.72155678973535808</v>
      </c>
      <c r="G45" s="6">
        <f t="shared" si="4"/>
        <v>8140268.9999748254</v>
      </c>
      <c r="H45" s="9">
        <f t="shared" si="14"/>
        <v>424969.38688090257</v>
      </c>
      <c r="I45" s="9">
        <f t="shared" si="15"/>
        <v>159102.15806813593</v>
      </c>
      <c r="J45" s="9"/>
      <c r="K45" s="9"/>
    </row>
    <row r="46" spans="1:11" ht="15.75" x14ac:dyDescent="0.25">
      <c r="A46" s="5">
        <f t="shared" si="0"/>
        <v>44</v>
      </c>
      <c r="B46" s="6">
        <f>'Setup-2'!$B$8</f>
        <v>83438.792135576936</v>
      </c>
      <c r="C46" s="6">
        <f t="shared" si="1"/>
        <v>23404.308260762606</v>
      </c>
      <c r="D46" s="6">
        <f>IF(G45&lt;=0,0,G45*Setup!$B$6/12)</f>
        <v>60034.48387481433</v>
      </c>
      <c r="E46" s="7">
        <f t="shared" si="2"/>
        <v>0.28049672894034372</v>
      </c>
      <c r="F46" s="7">
        <f t="shared" si="3"/>
        <v>0.71950327105965628</v>
      </c>
      <c r="G46" s="6">
        <f t="shared" si="4"/>
        <v>8116864.6917140624</v>
      </c>
      <c r="H46" s="9">
        <f t="shared" si="14"/>
        <v>485003.87075571693</v>
      </c>
      <c r="I46" s="9">
        <f t="shared" si="15"/>
        <v>182506.46632889853</v>
      </c>
      <c r="J46" s="9"/>
      <c r="K46" s="9"/>
    </row>
    <row r="47" spans="1:11" ht="15.75" x14ac:dyDescent="0.25">
      <c r="A47" s="5">
        <f t="shared" si="0"/>
        <v>45</v>
      </c>
      <c r="B47" s="6">
        <f>'Setup-2'!$B$8</f>
        <v>83438.792135576936</v>
      </c>
      <c r="C47" s="6">
        <f t="shared" si="1"/>
        <v>23576.915034185731</v>
      </c>
      <c r="D47" s="6">
        <f>IF(G46&lt;=0,0,G46*Setup!$B$6/12)</f>
        <v>59861.877101391205</v>
      </c>
      <c r="E47" s="7">
        <f t="shared" si="2"/>
        <v>0.28256539231627875</v>
      </c>
      <c r="F47" s="7">
        <f t="shared" si="3"/>
        <v>0.71743460768372125</v>
      </c>
      <c r="G47" s="6">
        <f t="shared" si="4"/>
        <v>8093287.7766798763</v>
      </c>
      <c r="H47" s="9">
        <f t="shared" si="14"/>
        <v>544865.74785710813</v>
      </c>
      <c r="I47" s="9">
        <f t="shared" si="15"/>
        <v>206083.38136308425</v>
      </c>
      <c r="J47" s="9"/>
      <c r="K47" s="9"/>
    </row>
    <row r="48" spans="1:11" ht="15.75" x14ac:dyDescent="0.25">
      <c r="A48" s="5">
        <f t="shared" si="0"/>
        <v>46</v>
      </c>
      <c r="B48" s="6">
        <f>'Setup-2'!$B$8</f>
        <v>83438.792135576936</v>
      </c>
      <c r="C48" s="6">
        <f t="shared" si="1"/>
        <v>23750.794782562858</v>
      </c>
      <c r="D48" s="6">
        <f>IF(G47&lt;=0,0,G47*Setup!$B$6/12)</f>
        <v>59687.997353014078</v>
      </c>
      <c r="E48" s="7">
        <f t="shared" si="2"/>
        <v>0.28464931208461142</v>
      </c>
      <c r="F48" s="7">
        <f t="shared" si="3"/>
        <v>0.71535068791538858</v>
      </c>
      <c r="G48" s="6">
        <f t="shared" si="4"/>
        <v>8069536.9818973131</v>
      </c>
      <c r="H48" s="9">
        <f t="shared" si="14"/>
        <v>604553.7452101222</v>
      </c>
      <c r="I48" s="9">
        <f t="shared" si="15"/>
        <v>229834.1761456471</v>
      </c>
      <c r="J48" s="9"/>
      <c r="K48" s="9"/>
    </row>
    <row r="49" spans="1:11" ht="15.75" x14ac:dyDescent="0.25">
      <c r="A49" s="5">
        <f t="shared" si="0"/>
        <v>47</v>
      </c>
      <c r="B49" s="6">
        <f>'Setup-2'!$B$8</f>
        <v>83438.792135576936</v>
      </c>
      <c r="C49" s="6">
        <f t="shared" si="1"/>
        <v>23925.956894084251</v>
      </c>
      <c r="D49" s="6">
        <f>IF(G48&lt;=0,0,G48*Setup!$B$6/12)</f>
        <v>59512.835241492685</v>
      </c>
      <c r="E49" s="7">
        <f t="shared" si="2"/>
        <v>0.28674860076123532</v>
      </c>
      <c r="F49" s="7">
        <f t="shared" si="3"/>
        <v>0.71325139923876468</v>
      </c>
      <c r="G49" s="6">
        <f t="shared" si="4"/>
        <v>8045611.0250032293</v>
      </c>
      <c r="H49" s="9">
        <f t="shared" si="14"/>
        <v>664066.58045161492</v>
      </c>
      <c r="I49" s="9">
        <f t="shared" si="15"/>
        <v>253760.13303973136</v>
      </c>
      <c r="J49" s="9"/>
      <c r="K49" s="9"/>
    </row>
    <row r="50" spans="1:11" ht="15.75" x14ac:dyDescent="0.25">
      <c r="A50" s="5">
        <f t="shared" si="0"/>
        <v>48</v>
      </c>
      <c r="B50" s="6">
        <f>'Setup-2'!$B$8</f>
        <v>83438.792135576936</v>
      </c>
      <c r="C50" s="6">
        <f t="shared" si="1"/>
        <v>24102.410826178129</v>
      </c>
      <c r="D50" s="6">
        <f>IF(G49&lt;=0,0,G49*Setup!$B$6/12)</f>
        <v>59336.381309398806</v>
      </c>
      <c r="E50" s="7">
        <f t="shared" si="2"/>
        <v>0.2888633716918495</v>
      </c>
      <c r="F50" s="7">
        <f t="shared" si="3"/>
        <v>0.7111366283081505</v>
      </c>
      <c r="G50" s="6">
        <f t="shared" si="4"/>
        <v>8021508.614177051</v>
      </c>
      <c r="H50" s="9">
        <f t="shared" ref="H50" si="16">H49+D50</f>
        <v>723402.96176101372</v>
      </c>
      <c r="I50" s="9">
        <f t="shared" si="15"/>
        <v>277862.54386590951</v>
      </c>
      <c r="J50" s="9">
        <f>MIN(H50,200000)*'Setup-2'!$B$16</f>
        <v>40000</v>
      </c>
      <c r="K50" s="9">
        <f>MIN(I50,150000)*'Setup-2'!$B$16</f>
        <v>30000</v>
      </c>
    </row>
    <row r="51" spans="1:11" ht="15.75" x14ac:dyDescent="0.25">
      <c r="A51" s="5">
        <f t="shared" si="0"/>
        <v>49</v>
      </c>
      <c r="B51" s="6">
        <f>'Setup-2'!$B$8</f>
        <v>83438.792135576936</v>
      </c>
      <c r="C51" s="6">
        <f t="shared" si="1"/>
        <v>24280.166106021192</v>
      </c>
      <c r="D51" s="6">
        <f>IF(G50&lt;=0,0,G50*Setup!$B$6/12)</f>
        <v>59158.626029555744</v>
      </c>
      <c r="E51" s="7">
        <f t="shared" si="2"/>
        <v>0.29099373905807685</v>
      </c>
      <c r="F51" s="7">
        <f t="shared" si="3"/>
        <v>0.70900626094192309</v>
      </c>
      <c r="G51" s="6">
        <f t="shared" si="4"/>
        <v>7997228.44807103</v>
      </c>
      <c r="H51" s="9">
        <f>IF($G50&lt;=0,0,D51)</f>
        <v>59158.626029555744</v>
      </c>
      <c r="I51" s="9">
        <f>IF(G50&lt;=0,0,C51)</f>
        <v>24280.166106021192</v>
      </c>
      <c r="J51" s="9"/>
      <c r="K51" s="9"/>
    </row>
    <row r="52" spans="1:11" ht="15.75" x14ac:dyDescent="0.25">
      <c r="A52" s="5">
        <f t="shared" si="0"/>
        <v>50</v>
      </c>
      <c r="B52" s="6">
        <f>'Setup-2'!$B$8</f>
        <v>83438.792135576936</v>
      </c>
      <c r="C52" s="6">
        <f t="shared" si="1"/>
        <v>24459.232331053099</v>
      </c>
      <c r="D52" s="6">
        <f>IF(G51&lt;=0,0,G51*Setup!$B$6/12)</f>
        <v>58979.559804523837</v>
      </c>
      <c r="E52" s="7">
        <f t="shared" si="2"/>
        <v>0.29313981788363019</v>
      </c>
      <c r="F52" s="7">
        <f t="shared" si="3"/>
        <v>0.70686018211636981</v>
      </c>
      <c r="G52" s="6">
        <f t="shared" si="4"/>
        <v>7972769.2157399766</v>
      </c>
      <c r="H52" s="9">
        <f>IF($G51&lt;=0,0,H51+D52)</f>
        <v>118138.18583407957</v>
      </c>
      <c r="I52" s="9">
        <f>IF(G50&lt;=0,0,I51+C52)</f>
        <v>48739.398437074291</v>
      </c>
      <c r="J52" s="9"/>
      <c r="K52" s="9"/>
    </row>
    <row r="53" spans="1:11" ht="15.75" x14ac:dyDescent="0.25">
      <c r="A53" s="5">
        <f t="shared" si="0"/>
        <v>51</v>
      </c>
      <c r="B53" s="6">
        <f>'Setup-2'!$B$8</f>
        <v>83438.792135576936</v>
      </c>
      <c r="C53" s="6">
        <f t="shared" si="1"/>
        <v>24639.61916949461</v>
      </c>
      <c r="D53" s="6">
        <f>IF(G52&lt;=0,0,G52*Setup!$B$6/12)</f>
        <v>58799.172966082326</v>
      </c>
      <c r="E53" s="7">
        <f t="shared" si="2"/>
        <v>0.29530172404052191</v>
      </c>
      <c r="F53" s="7">
        <f t="shared" si="3"/>
        <v>0.70469827595947809</v>
      </c>
      <c r="G53" s="6">
        <f t="shared" si="4"/>
        <v>7948129.5965704815</v>
      </c>
      <c r="H53" s="9">
        <f t="shared" ref="H53:H61" si="17">IF(G52&lt;=0,0,H52+D53)</f>
        <v>176937.35880016189</v>
      </c>
      <c r="I53" s="9">
        <f t="shared" ref="I53:I62" si="18">IF(G51&lt;=0,0,I52+C53)</f>
        <v>73379.017606568901</v>
      </c>
      <c r="J53" s="9"/>
      <c r="K53" s="9"/>
    </row>
    <row r="54" spans="1:11" ht="15.75" x14ac:dyDescent="0.25">
      <c r="A54" s="5">
        <f t="shared" si="0"/>
        <v>52</v>
      </c>
      <c r="B54" s="6">
        <f>'Setup-2'!$B$8</f>
        <v>83438.792135576936</v>
      </c>
      <c r="C54" s="6">
        <f t="shared" si="1"/>
        <v>24821.336360869631</v>
      </c>
      <c r="D54" s="6">
        <f>IF(G53&lt;=0,0,G53*Setup!$B$6/12)</f>
        <v>58617.455774707305</v>
      </c>
      <c r="E54" s="7">
        <f t="shared" si="2"/>
        <v>0.29747957425532073</v>
      </c>
      <c r="F54" s="7">
        <f t="shared" si="3"/>
        <v>0.70252042574467921</v>
      </c>
      <c r="G54" s="6">
        <f t="shared" si="4"/>
        <v>7923308.2602096116</v>
      </c>
      <c r="H54" s="9">
        <f t="shared" si="17"/>
        <v>235554.8145748692</v>
      </c>
      <c r="I54" s="9">
        <f t="shared" si="18"/>
        <v>98200.353967438539</v>
      </c>
      <c r="J54" s="9"/>
      <c r="K54" s="9"/>
    </row>
    <row r="55" spans="1:11" ht="15.75" x14ac:dyDescent="0.25">
      <c r="A55" s="5">
        <f t="shared" si="0"/>
        <v>53</v>
      </c>
      <c r="B55" s="6">
        <f>'Setup-2'!$B$8</f>
        <v>83438.792135576936</v>
      </c>
      <c r="C55" s="6">
        <f t="shared" si="1"/>
        <v>25004.393716531056</v>
      </c>
      <c r="D55" s="6">
        <f>IF(G54&lt;=0,0,G54*Setup!$B$6/12)</f>
        <v>58434.39841904588</v>
      </c>
      <c r="E55" s="7">
        <f t="shared" si="2"/>
        <v>0.29967348611545386</v>
      </c>
      <c r="F55" s="7">
        <f t="shared" si="3"/>
        <v>0.70032651388454614</v>
      </c>
      <c r="G55" s="6">
        <f t="shared" si="4"/>
        <v>7898303.8664930807</v>
      </c>
      <c r="H55" s="9">
        <f t="shared" si="17"/>
        <v>293989.21299391508</v>
      </c>
      <c r="I55" s="9">
        <f t="shared" si="18"/>
        <v>123204.74768396959</v>
      </c>
      <c r="J55" s="9"/>
      <c r="K55" s="9"/>
    </row>
    <row r="56" spans="1:11" ht="15.75" x14ac:dyDescent="0.25">
      <c r="A56" s="5">
        <f t="shared" si="0"/>
        <v>54</v>
      </c>
      <c r="B56" s="6">
        <f>'Setup-2'!$B$8</f>
        <v>83438.792135576936</v>
      </c>
      <c r="C56" s="6">
        <f t="shared" si="1"/>
        <v>25188.801120190466</v>
      </c>
      <c r="D56" s="6">
        <f>IF(G55&lt;=0,0,G55*Setup!$B$6/12)</f>
        <v>58249.991015386469</v>
      </c>
      <c r="E56" s="7">
        <f t="shared" si="2"/>
        <v>0.30188357807555527</v>
      </c>
      <c r="F56" s="7">
        <f t="shared" si="3"/>
        <v>0.69811642192444479</v>
      </c>
      <c r="G56" s="6">
        <f t="shared" si="4"/>
        <v>7873115.0653728899</v>
      </c>
      <c r="H56" s="9">
        <f t="shared" si="17"/>
        <v>352239.20400930155</v>
      </c>
      <c r="I56" s="9">
        <f t="shared" si="18"/>
        <v>148393.54880416006</v>
      </c>
      <c r="J56" s="9"/>
      <c r="K56" s="9"/>
    </row>
    <row r="57" spans="1:11" ht="15.75" x14ac:dyDescent="0.25">
      <c r="A57" s="5">
        <f t="shared" si="0"/>
        <v>55</v>
      </c>
      <c r="B57" s="6">
        <f>'Setup-2'!$B$8</f>
        <v>83438.792135576936</v>
      </c>
      <c r="C57" s="6">
        <f t="shared" si="1"/>
        <v>25374.568528451877</v>
      </c>
      <c r="D57" s="6">
        <f>IF(G56&lt;=0,0,G56*Setup!$B$6/12)</f>
        <v>58064.223607125059</v>
      </c>
      <c r="E57" s="7">
        <f t="shared" si="2"/>
        <v>0.30410996946386254</v>
      </c>
      <c r="F57" s="7">
        <f t="shared" si="3"/>
        <v>0.69589003053613741</v>
      </c>
      <c r="G57" s="6">
        <f t="shared" si="4"/>
        <v>7847740.4968444379</v>
      </c>
      <c r="H57" s="9">
        <f t="shared" si="17"/>
        <v>410303.4276164266</v>
      </c>
      <c r="I57" s="9">
        <f t="shared" si="18"/>
        <v>173768.11733261193</v>
      </c>
      <c r="J57" s="9"/>
      <c r="K57" s="9"/>
    </row>
    <row r="58" spans="1:11" ht="15.75" x14ac:dyDescent="0.25">
      <c r="A58" s="5">
        <f t="shared" si="0"/>
        <v>56</v>
      </c>
      <c r="B58" s="6">
        <f>'Setup-2'!$B$8</f>
        <v>83438.792135576936</v>
      </c>
      <c r="C58" s="6">
        <f t="shared" si="1"/>
        <v>25561.705971349213</v>
      </c>
      <c r="D58" s="6">
        <f>IF(G57&lt;=0,0,G57*Setup!$B$6/12)</f>
        <v>57877.086164227723</v>
      </c>
      <c r="E58" s="7">
        <f t="shared" si="2"/>
        <v>0.3063527804886586</v>
      </c>
      <c r="F58" s="7">
        <f t="shared" si="3"/>
        <v>0.69364721951134145</v>
      </c>
      <c r="G58" s="6">
        <f t="shared" si="4"/>
        <v>7822178.7908730889</v>
      </c>
      <c r="H58" s="9">
        <f t="shared" si="17"/>
        <v>468180.51378065435</v>
      </c>
      <c r="I58" s="9">
        <f t="shared" si="18"/>
        <v>199329.82330396114</v>
      </c>
      <c r="J58" s="9"/>
      <c r="K58" s="9"/>
    </row>
    <row r="59" spans="1:11" ht="15.75" x14ac:dyDescent="0.25">
      <c r="A59" s="5">
        <f t="shared" si="0"/>
        <v>57</v>
      </c>
      <c r="B59" s="6">
        <f>'Setup-2'!$B$8</f>
        <v>83438.792135576936</v>
      </c>
      <c r="C59" s="6">
        <f t="shared" si="1"/>
        <v>25750.223552887903</v>
      </c>
      <c r="D59" s="6">
        <f>IF(G58&lt;=0,0,G58*Setup!$B$6/12)</f>
        <v>57688.568582689033</v>
      </c>
      <c r="E59" s="7">
        <f t="shared" si="2"/>
        <v>0.3086121322447623</v>
      </c>
      <c r="F59" s="7">
        <f t="shared" si="3"/>
        <v>0.69138786775523764</v>
      </c>
      <c r="G59" s="6">
        <f t="shared" si="4"/>
        <v>7796428.5673202006</v>
      </c>
      <c r="H59" s="9">
        <f t="shared" si="17"/>
        <v>525869.08236334333</v>
      </c>
      <c r="I59" s="9">
        <f t="shared" si="18"/>
        <v>225080.04685684905</v>
      </c>
      <c r="J59" s="9"/>
      <c r="K59" s="9"/>
    </row>
    <row r="60" spans="1:11" ht="15.75" x14ac:dyDescent="0.25">
      <c r="A60" s="5">
        <f t="shared" si="0"/>
        <v>58</v>
      </c>
      <c r="B60" s="6">
        <f>'Setup-2'!$B$8</f>
        <v>83438.792135576936</v>
      </c>
      <c r="C60" s="6">
        <f t="shared" si="1"/>
        <v>25940.13145159046</v>
      </c>
      <c r="D60" s="6">
        <f>IF(G59&lt;=0,0,G59*Setup!$B$6/12)</f>
        <v>57498.660683986476</v>
      </c>
      <c r="E60" s="7">
        <f t="shared" si="2"/>
        <v>0.31088814672006754</v>
      </c>
      <c r="F60" s="7">
        <f t="shared" si="3"/>
        <v>0.68911185327993252</v>
      </c>
      <c r="G60" s="6">
        <f t="shared" si="4"/>
        <v>7770488.4358686097</v>
      </c>
      <c r="H60" s="9">
        <f t="shared" si="17"/>
        <v>583367.74304732983</v>
      </c>
      <c r="I60" s="9">
        <f t="shared" si="18"/>
        <v>251020.1783084395</v>
      </c>
      <c r="J60" s="9"/>
      <c r="K60" s="9"/>
    </row>
    <row r="61" spans="1:11" ht="15.75" x14ac:dyDescent="0.25">
      <c r="A61" s="5">
        <f t="shared" si="0"/>
        <v>59</v>
      </c>
      <c r="B61" s="6">
        <f>'Setup-2'!$B$8</f>
        <v>83438.792135576936</v>
      </c>
      <c r="C61" s="6">
        <f t="shared" si="1"/>
        <v>26131.439921045945</v>
      </c>
      <c r="D61" s="6">
        <f>IF(G60&lt;=0,0,G60*Setup!$B$6/12)</f>
        <v>57307.352214530991</v>
      </c>
      <c r="E61" s="7">
        <f t="shared" si="2"/>
        <v>0.3131809468021281</v>
      </c>
      <c r="F61" s="7">
        <f t="shared" si="3"/>
        <v>0.68681905319787184</v>
      </c>
      <c r="G61" s="6">
        <f t="shared" si="4"/>
        <v>7744356.995947564</v>
      </c>
      <c r="H61" s="9">
        <f t="shared" si="17"/>
        <v>640675.09526186087</v>
      </c>
      <c r="I61" s="9">
        <f t="shared" si="18"/>
        <v>277151.61822948547</v>
      </c>
      <c r="J61" s="9"/>
      <c r="K61" s="9"/>
    </row>
    <row r="62" spans="1:11" ht="15.75" x14ac:dyDescent="0.25">
      <c r="A62" s="5">
        <f t="shared" si="0"/>
        <v>60</v>
      </c>
      <c r="B62" s="6">
        <f>'Setup-2'!$B$8</f>
        <v>83438.792135576936</v>
      </c>
      <c r="C62" s="6">
        <f t="shared" si="1"/>
        <v>26324.159290463656</v>
      </c>
      <c r="D62" s="6">
        <f>IF(G61&lt;=0,0,G61*Setup!$B$6/12)</f>
        <v>57114.632845113279</v>
      </c>
      <c r="E62" s="7">
        <f t="shared" si="2"/>
        <v>0.31549065628479378</v>
      </c>
      <c r="F62" s="7">
        <f t="shared" si="3"/>
        <v>0.68450934371520622</v>
      </c>
      <c r="G62" s="6">
        <f t="shared" si="4"/>
        <v>7718032.8366571004</v>
      </c>
      <c r="H62" s="9">
        <f t="shared" ref="H62" si="19">H61+D62</f>
        <v>697789.72810697416</v>
      </c>
      <c r="I62" s="9">
        <f t="shared" si="18"/>
        <v>303475.77751994913</v>
      </c>
      <c r="J62" s="9">
        <f>MIN(H62,200000)*'Setup-2'!$B$16</f>
        <v>40000</v>
      </c>
      <c r="K62" s="9">
        <f>MIN(I62,150000)*'Setup-2'!$B$16</f>
        <v>30000</v>
      </c>
    </row>
    <row r="63" spans="1:11" ht="15.75" x14ac:dyDescent="0.25">
      <c r="A63" s="5">
        <f t="shared" si="0"/>
        <v>61</v>
      </c>
      <c r="B63" s="6">
        <f>'Setup-2'!$B$8</f>
        <v>83438.792135576936</v>
      </c>
      <c r="C63" s="6">
        <f t="shared" si="1"/>
        <v>26518.299965230821</v>
      </c>
      <c r="D63" s="6">
        <f>IF(G62&lt;=0,0,G62*Setup!$B$6/12)</f>
        <v>56920.492170346115</v>
      </c>
      <c r="E63" s="7">
        <f t="shared" si="2"/>
        <v>0.31781739987489405</v>
      </c>
      <c r="F63" s="7">
        <f t="shared" si="3"/>
        <v>0.6821826001251059</v>
      </c>
      <c r="G63" s="6">
        <f t="shared" si="4"/>
        <v>7691514.5366918696</v>
      </c>
      <c r="H63" s="9">
        <f>IF($G62&lt;=0,0,D63)</f>
        <v>56920.492170346115</v>
      </c>
      <c r="I63" s="9">
        <f>IF(G62&lt;=0,0,C63)</f>
        <v>26518.299965230821</v>
      </c>
      <c r="J63" s="9"/>
      <c r="K63" s="9"/>
    </row>
    <row r="64" spans="1:11" ht="15.75" x14ac:dyDescent="0.25">
      <c r="A64" s="5">
        <f t="shared" si="0"/>
        <v>62</v>
      </c>
      <c r="B64" s="6">
        <f>'Setup-2'!$B$8</f>
        <v>83438.792135576936</v>
      </c>
      <c r="C64" s="6">
        <f t="shared" si="1"/>
        <v>26713.872427474402</v>
      </c>
      <c r="D64" s="6">
        <f>IF(G63&lt;=0,0,G63*Setup!$B$6/12)</f>
        <v>56724.919708102534</v>
      </c>
      <c r="E64" s="7">
        <f t="shared" si="2"/>
        <v>0.32016130319897146</v>
      </c>
      <c r="F64" s="7">
        <f t="shared" si="3"/>
        <v>0.6798386968010286</v>
      </c>
      <c r="G64" s="6">
        <f t="shared" si="4"/>
        <v>7664800.6642643949</v>
      </c>
      <c r="H64" s="9">
        <f>IF($G63&lt;=0,0,H63+D64)</f>
        <v>113645.41187844865</v>
      </c>
      <c r="I64" s="9">
        <f>IF(G62&lt;=0,0,I63+C64)</f>
        <v>53232.172392705223</v>
      </c>
      <c r="J64" s="9"/>
      <c r="K64" s="9"/>
    </row>
    <row r="65" spans="1:11" ht="15.75" x14ac:dyDescent="0.25">
      <c r="A65" s="5">
        <f t="shared" si="0"/>
        <v>63</v>
      </c>
      <c r="B65" s="6">
        <f>'Setup-2'!$B$8</f>
        <v>83438.792135576936</v>
      </c>
      <c r="C65" s="6">
        <f t="shared" si="1"/>
        <v>26910.88723662703</v>
      </c>
      <c r="D65" s="6">
        <f>IF(G64&lt;=0,0,G64*Setup!$B$6/12)</f>
        <v>56527.904898949906</v>
      </c>
      <c r="E65" s="7">
        <f t="shared" si="2"/>
        <v>0.3225224928100639</v>
      </c>
      <c r="F65" s="7">
        <f t="shared" si="3"/>
        <v>0.67747750718993605</v>
      </c>
      <c r="G65" s="6">
        <f t="shared" si="4"/>
        <v>7637889.7770277681</v>
      </c>
      <c r="H65" s="9">
        <f t="shared" ref="H65:H73" si="20">IF(G64&lt;=0,0,H64+D65)</f>
        <v>170173.31677739855</v>
      </c>
      <c r="I65" s="9">
        <f t="shared" ref="I65:I74" si="21">IF(G63&lt;=0,0,I64+C65)</f>
        <v>80143.059629332245</v>
      </c>
      <c r="J65" s="9"/>
      <c r="K65" s="9"/>
    </row>
    <row r="66" spans="1:11" ht="15.75" x14ac:dyDescent="0.25">
      <c r="A66" s="5">
        <f t="shared" si="0"/>
        <v>64</v>
      </c>
      <c r="B66" s="6">
        <f>'Setup-2'!$B$8</f>
        <v>83438.792135576936</v>
      </c>
      <c r="C66" s="6">
        <f t="shared" si="1"/>
        <v>27109.355029997147</v>
      </c>
      <c r="D66" s="6">
        <f>IF(G65&lt;=0,0,G65*Setup!$B$6/12)</f>
        <v>56329.437105579789</v>
      </c>
      <c r="E66" s="7">
        <f t="shared" si="2"/>
        <v>0.32490109619453805</v>
      </c>
      <c r="F66" s="7">
        <f t="shared" si="3"/>
        <v>0.675098903805462</v>
      </c>
      <c r="G66" s="6">
        <f t="shared" si="4"/>
        <v>7610780.4219977707</v>
      </c>
      <c r="H66" s="9">
        <f t="shared" si="20"/>
        <v>226502.75388297834</v>
      </c>
      <c r="I66" s="9">
        <f t="shared" si="21"/>
        <v>107252.4146593294</v>
      </c>
      <c r="J66" s="9"/>
      <c r="K66" s="9"/>
    </row>
    <row r="67" spans="1:11" ht="15.75" x14ac:dyDescent="0.25">
      <c r="A67" s="5">
        <f t="shared" si="0"/>
        <v>65</v>
      </c>
      <c r="B67" s="6">
        <f>'Setup-2'!$B$8</f>
        <v>83438.792135576936</v>
      </c>
      <c r="C67" s="6">
        <f t="shared" si="1"/>
        <v>27309.286523343377</v>
      </c>
      <c r="D67" s="6">
        <f>IF(G66&lt;=0,0,G66*Setup!$B$6/12)</f>
        <v>56129.505612233559</v>
      </c>
      <c r="E67" s="7">
        <f t="shared" si="2"/>
        <v>0.32729724177897279</v>
      </c>
      <c r="F67" s="7">
        <f t="shared" si="3"/>
        <v>0.67270275822102721</v>
      </c>
      <c r="G67" s="6">
        <f t="shared" si="4"/>
        <v>7583471.1354744276</v>
      </c>
      <c r="H67" s="9">
        <f t="shared" si="20"/>
        <v>282632.25949521188</v>
      </c>
      <c r="I67" s="9">
        <f t="shared" si="21"/>
        <v>134561.70118267278</v>
      </c>
      <c r="J67" s="9"/>
      <c r="K67" s="9"/>
    </row>
    <row r="68" spans="1:11" ht="15.75" x14ac:dyDescent="0.25">
      <c r="A68" s="5">
        <f t="shared" ref="A68:A131" si="22">A67+1</f>
        <v>66</v>
      </c>
      <c r="B68" s="6">
        <f>'Setup-2'!$B$8</f>
        <v>83438.792135576936</v>
      </c>
      <c r="C68" s="6">
        <f t="shared" ref="C68:C131" si="23">IF(D68&lt;=0,0,B68-D68)</f>
        <v>27510.692511453039</v>
      </c>
      <c r="D68" s="6">
        <f>IF(G67&lt;=0,0,G67*Setup!$B$6/12)</f>
        <v>55928.099624123897</v>
      </c>
      <c r="E68" s="7">
        <f t="shared" ref="E68:E131" si="24">C68/B68</f>
        <v>0.32971105893709274</v>
      </c>
      <c r="F68" s="7">
        <f t="shared" ref="F68:F131" si="25">D68/B68</f>
        <v>0.67028894106290726</v>
      </c>
      <c r="G68" s="6">
        <f t="shared" ref="G68:G131" si="26">G67-C68</f>
        <v>7555960.4429629743</v>
      </c>
      <c r="H68" s="9">
        <f t="shared" si="20"/>
        <v>338560.35911933577</v>
      </c>
      <c r="I68" s="9">
        <f t="shared" si="21"/>
        <v>162072.39369412581</v>
      </c>
      <c r="J68" s="9"/>
      <c r="K68" s="9"/>
    </row>
    <row r="69" spans="1:11" ht="15.75" x14ac:dyDescent="0.25">
      <c r="A69" s="5">
        <f t="shared" si="22"/>
        <v>67</v>
      </c>
      <c r="B69" s="6">
        <f>'Setup-2'!$B$8</f>
        <v>83438.792135576936</v>
      </c>
      <c r="C69" s="6">
        <f t="shared" si="23"/>
        <v>27713.583868725007</v>
      </c>
      <c r="D69" s="6">
        <f>IF(G68&lt;=0,0,G68*Setup!$B$6/12)</f>
        <v>55725.208266851929</v>
      </c>
      <c r="E69" s="7">
        <f t="shared" si="24"/>
        <v>0.33214267799675384</v>
      </c>
      <c r="F69" s="7">
        <f t="shared" si="25"/>
        <v>0.66785732200324621</v>
      </c>
      <c r="G69" s="6">
        <f t="shared" si="26"/>
        <v>7528246.8590942491</v>
      </c>
      <c r="H69" s="9">
        <f t="shared" si="20"/>
        <v>394285.56738618773</v>
      </c>
      <c r="I69" s="9">
        <f t="shared" si="21"/>
        <v>189785.97756285081</v>
      </c>
      <c r="J69" s="9"/>
      <c r="K69" s="9"/>
    </row>
    <row r="70" spans="1:11" ht="15.75" x14ac:dyDescent="0.25">
      <c r="A70" s="5">
        <f t="shared" si="22"/>
        <v>68</v>
      </c>
      <c r="B70" s="6">
        <f>'Setup-2'!$B$8</f>
        <v>83438.792135576936</v>
      </c>
      <c r="C70" s="6">
        <f t="shared" si="23"/>
        <v>27917.971549756847</v>
      </c>
      <c r="D70" s="6">
        <f>IF(G69&lt;=0,0,G69*Setup!$B$6/12)</f>
        <v>55520.820585820089</v>
      </c>
      <c r="E70" s="7">
        <f t="shared" si="24"/>
        <v>0.33459223024697982</v>
      </c>
      <c r="F70" s="7">
        <f t="shared" si="25"/>
        <v>0.66540776975302018</v>
      </c>
      <c r="G70" s="6">
        <f t="shared" si="26"/>
        <v>7500328.8875444923</v>
      </c>
      <c r="H70" s="9">
        <f t="shared" si="20"/>
        <v>449806.3879720078</v>
      </c>
      <c r="I70" s="9">
        <f t="shared" si="21"/>
        <v>217703.94911260766</v>
      </c>
      <c r="J70" s="9"/>
      <c r="K70" s="9"/>
    </row>
    <row r="71" spans="1:11" ht="15.75" x14ac:dyDescent="0.25">
      <c r="A71" s="5">
        <f t="shared" si="22"/>
        <v>69</v>
      </c>
      <c r="B71" s="6">
        <f>'Setup-2'!$B$8</f>
        <v>83438.792135576936</v>
      </c>
      <c r="C71" s="6">
        <f t="shared" si="23"/>
        <v>28123.866589936304</v>
      </c>
      <c r="D71" s="6">
        <f>IF(G70&lt;=0,0,G70*Setup!$B$6/12)</f>
        <v>55314.925545640632</v>
      </c>
      <c r="E71" s="7">
        <f t="shared" si="24"/>
        <v>0.33705984794505128</v>
      </c>
      <c r="F71" s="7">
        <f t="shared" si="25"/>
        <v>0.66294015205494872</v>
      </c>
      <c r="G71" s="6">
        <f t="shared" si="26"/>
        <v>7472205.0209545558</v>
      </c>
      <c r="H71" s="9">
        <f t="shared" si="20"/>
        <v>505121.31351764844</v>
      </c>
      <c r="I71" s="9">
        <f t="shared" si="21"/>
        <v>245827.81570254397</v>
      </c>
      <c r="J71" s="9"/>
      <c r="K71" s="9"/>
    </row>
    <row r="72" spans="1:11" ht="15.75" x14ac:dyDescent="0.25">
      <c r="A72" s="5">
        <f t="shared" si="22"/>
        <v>70</v>
      </c>
      <c r="B72" s="6">
        <f>'Setup-2'!$B$8</f>
        <v>83438.792135576936</v>
      </c>
      <c r="C72" s="6">
        <f t="shared" si="23"/>
        <v>28331.280106037091</v>
      </c>
      <c r="D72" s="6">
        <f>IF(G71&lt;=0,0,G71*Setup!$B$6/12)</f>
        <v>55107.512029539845</v>
      </c>
      <c r="E72" s="7">
        <f t="shared" si="24"/>
        <v>0.33954566432364613</v>
      </c>
      <c r="F72" s="7">
        <f t="shared" si="25"/>
        <v>0.66045433567635392</v>
      </c>
      <c r="G72" s="6">
        <f t="shared" si="26"/>
        <v>7443873.7408485189</v>
      </c>
      <c r="H72" s="9">
        <f t="shared" si="20"/>
        <v>560228.82554718829</v>
      </c>
      <c r="I72" s="9">
        <f t="shared" si="21"/>
        <v>274159.09580858104</v>
      </c>
      <c r="J72" s="9"/>
      <c r="K72" s="9"/>
    </row>
    <row r="73" spans="1:11" ht="15.75" x14ac:dyDescent="0.25">
      <c r="A73" s="5">
        <f t="shared" si="22"/>
        <v>71</v>
      </c>
      <c r="B73" s="6">
        <f>'Setup-2'!$B$8</f>
        <v>83438.792135576936</v>
      </c>
      <c r="C73" s="6">
        <f t="shared" si="23"/>
        <v>28540.223296819117</v>
      </c>
      <c r="D73" s="6">
        <f>IF(G72&lt;=0,0,G72*Setup!$B$6/12)</f>
        <v>54898.568838757819</v>
      </c>
      <c r="E73" s="7">
        <f t="shared" si="24"/>
        <v>0.34204981359803305</v>
      </c>
      <c r="F73" s="7">
        <f t="shared" si="25"/>
        <v>0.65795018640196701</v>
      </c>
      <c r="G73" s="6">
        <f t="shared" si="26"/>
        <v>7415333.5175516997</v>
      </c>
      <c r="H73" s="9">
        <f t="shared" si="20"/>
        <v>615127.3943859461</v>
      </c>
      <c r="I73" s="9">
        <f t="shared" si="21"/>
        <v>302699.31910540018</v>
      </c>
      <c r="J73" s="9"/>
      <c r="K73" s="9"/>
    </row>
    <row r="74" spans="1:11" ht="15.75" x14ac:dyDescent="0.25">
      <c r="A74" s="5">
        <f t="shared" si="22"/>
        <v>72</v>
      </c>
      <c r="B74" s="6">
        <f>'Setup-2'!$B$8</f>
        <v>83438.792135576936</v>
      </c>
      <c r="C74" s="6">
        <f t="shared" si="23"/>
        <v>28750.707443633153</v>
      </c>
      <c r="D74" s="6">
        <f>IF(G73&lt;=0,0,G73*Setup!$B$6/12)</f>
        <v>54688.084691943783</v>
      </c>
      <c r="E74" s="7">
        <f t="shared" si="24"/>
        <v>0.34457243097331847</v>
      </c>
      <c r="F74" s="7">
        <f t="shared" si="25"/>
        <v>0.65542756902668153</v>
      </c>
      <c r="G74" s="6">
        <f t="shared" si="26"/>
        <v>7386582.8101080665</v>
      </c>
      <c r="H74" s="9">
        <f t="shared" ref="H74" si="27">H73+D74</f>
        <v>669815.47907788993</v>
      </c>
      <c r="I74" s="9">
        <f t="shared" si="21"/>
        <v>331450.02654903335</v>
      </c>
      <c r="J74" s="9">
        <f>MIN(H74,200000)*'Setup-2'!$B$16</f>
        <v>40000</v>
      </c>
      <c r="K74" s="9">
        <f>MIN(I74,150000)*'Setup-2'!$B$16</f>
        <v>30000</v>
      </c>
    </row>
    <row r="75" spans="1:11" ht="15.75" x14ac:dyDescent="0.25">
      <c r="A75" s="5">
        <f t="shared" si="22"/>
        <v>73</v>
      </c>
      <c r="B75" s="6">
        <f>'Setup-2'!$B$8</f>
        <v>83438.792135576936</v>
      </c>
      <c r="C75" s="6">
        <f t="shared" si="23"/>
        <v>28962.743911029953</v>
      </c>
      <c r="D75" s="6">
        <f>IF(G74&lt;=0,0,G74*Setup!$B$6/12)</f>
        <v>54476.048224546983</v>
      </c>
      <c r="E75" s="7">
        <f t="shared" si="24"/>
        <v>0.34711365265174676</v>
      </c>
      <c r="F75" s="7">
        <f t="shared" si="25"/>
        <v>0.65288634734825324</v>
      </c>
      <c r="G75" s="6">
        <f t="shared" si="26"/>
        <v>7357620.0661970368</v>
      </c>
      <c r="H75" s="9">
        <f>IF($G74&lt;=0,0,D75)</f>
        <v>54476.048224546983</v>
      </c>
      <c r="I75" s="9">
        <f>IF(G74&lt;=0,0,C75)</f>
        <v>28962.743911029953</v>
      </c>
      <c r="J75" s="9"/>
      <c r="K75" s="9"/>
    </row>
    <row r="76" spans="1:11" ht="15.75" x14ac:dyDescent="0.25">
      <c r="A76" s="5">
        <f t="shared" si="22"/>
        <v>74</v>
      </c>
      <c r="B76" s="6">
        <f>'Setup-2'!$B$8</f>
        <v>83438.792135576936</v>
      </c>
      <c r="C76" s="6">
        <f t="shared" si="23"/>
        <v>29176.344147373791</v>
      </c>
      <c r="D76" s="6">
        <f>IF(G75&lt;=0,0,G75*Setup!$B$6/12)</f>
        <v>54262.447988203145</v>
      </c>
      <c r="E76" s="7">
        <f t="shared" si="24"/>
        <v>0.3496736158400533</v>
      </c>
      <c r="F76" s="7">
        <f t="shared" si="25"/>
        <v>0.6503263841599467</v>
      </c>
      <c r="G76" s="6">
        <f t="shared" si="26"/>
        <v>7328443.7220496628</v>
      </c>
      <c r="H76" s="9">
        <f>IF($G75&lt;=0,0,H75+D76)</f>
        <v>108738.49621275012</v>
      </c>
      <c r="I76" s="9">
        <f>IF(G74&lt;=0,0,I75+C76)</f>
        <v>58139.088058403744</v>
      </c>
      <c r="J76" s="9"/>
      <c r="K76" s="9"/>
    </row>
    <row r="77" spans="1:11" ht="15.75" x14ac:dyDescent="0.25">
      <c r="A77" s="5">
        <f t="shared" si="22"/>
        <v>75</v>
      </c>
      <c r="B77" s="6">
        <f>'Setup-2'!$B$8</f>
        <v>83438.792135576936</v>
      </c>
      <c r="C77" s="6">
        <f t="shared" si="23"/>
        <v>29391.519685460677</v>
      </c>
      <c r="D77" s="6">
        <f>IF(G76&lt;=0,0,G76*Setup!$B$6/12)</f>
        <v>54047.272450116259</v>
      </c>
      <c r="E77" s="7">
        <f t="shared" si="24"/>
        <v>0.35225245875687378</v>
      </c>
      <c r="F77" s="7">
        <f t="shared" si="25"/>
        <v>0.64774754124312628</v>
      </c>
      <c r="G77" s="6">
        <f t="shared" si="26"/>
        <v>7299052.2023642026</v>
      </c>
      <c r="H77" s="9">
        <f t="shared" ref="H77:H85" si="28">IF(G76&lt;=0,0,H76+D77)</f>
        <v>162785.76866286638</v>
      </c>
      <c r="I77" s="9">
        <f t="shared" ref="I77:I86" si="29">IF(G75&lt;=0,0,I76+C77)</f>
        <v>87530.607743864413</v>
      </c>
      <c r="J77" s="9"/>
      <c r="K77" s="9"/>
    </row>
    <row r="78" spans="1:11" ht="15.75" x14ac:dyDescent="0.25">
      <c r="A78" s="5">
        <f t="shared" si="22"/>
        <v>76</v>
      </c>
      <c r="B78" s="6">
        <f>'Setup-2'!$B$8</f>
        <v>83438.792135576936</v>
      </c>
      <c r="C78" s="6">
        <f t="shared" si="23"/>
        <v>29608.282143140947</v>
      </c>
      <c r="D78" s="6">
        <f>IF(G77&lt;=0,0,G77*Setup!$B$6/12)</f>
        <v>53830.509992435989</v>
      </c>
      <c r="E78" s="7">
        <f t="shared" si="24"/>
        <v>0.35485032064020566</v>
      </c>
      <c r="F78" s="7">
        <f t="shared" si="25"/>
        <v>0.64514967935979428</v>
      </c>
      <c r="G78" s="6">
        <f t="shared" si="26"/>
        <v>7269443.9202210614</v>
      </c>
      <c r="H78" s="9">
        <f t="shared" si="28"/>
        <v>216616.27865530236</v>
      </c>
      <c r="I78" s="9">
        <f t="shared" si="29"/>
        <v>117138.88988700535</v>
      </c>
      <c r="J78" s="9"/>
      <c r="K78" s="9"/>
    </row>
    <row r="79" spans="1:11" ht="15.75" x14ac:dyDescent="0.25">
      <c r="A79" s="5">
        <f t="shared" si="22"/>
        <v>77</v>
      </c>
      <c r="B79" s="6">
        <f>'Setup-2'!$B$8</f>
        <v>83438.792135576936</v>
      </c>
      <c r="C79" s="6">
        <f t="shared" si="23"/>
        <v>29826.643223946608</v>
      </c>
      <c r="D79" s="6">
        <f>IF(G78&lt;=0,0,G78*Setup!$B$6/12)</f>
        <v>53612.148911630327</v>
      </c>
      <c r="E79" s="7">
        <f t="shared" si="24"/>
        <v>0.35746734175492717</v>
      </c>
      <c r="F79" s="7">
        <f t="shared" si="25"/>
        <v>0.64253265824507289</v>
      </c>
      <c r="G79" s="6">
        <f t="shared" si="26"/>
        <v>7239617.2769971145</v>
      </c>
      <c r="H79" s="9">
        <f t="shared" si="28"/>
        <v>270228.42756693269</v>
      </c>
      <c r="I79" s="9">
        <f t="shared" si="29"/>
        <v>146965.53311095195</v>
      </c>
      <c r="J79" s="9"/>
      <c r="K79" s="9"/>
    </row>
    <row r="80" spans="1:11" ht="15.75" x14ac:dyDescent="0.25">
      <c r="A80" s="5">
        <f t="shared" si="22"/>
        <v>78</v>
      </c>
      <c r="B80" s="6">
        <f>'Setup-2'!$B$8</f>
        <v>83438.792135576936</v>
      </c>
      <c r="C80" s="6">
        <f t="shared" si="23"/>
        <v>30046.614717723212</v>
      </c>
      <c r="D80" s="6">
        <f>IF(G79&lt;=0,0,G79*Setup!$B$6/12)</f>
        <v>53392.177417853723</v>
      </c>
      <c r="E80" s="7">
        <f t="shared" si="24"/>
        <v>0.3601036634003697</v>
      </c>
      <c r="F80" s="7">
        <f t="shared" si="25"/>
        <v>0.6398963365996303</v>
      </c>
      <c r="G80" s="6">
        <f t="shared" si="26"/>
        <v>7209570.6622793917</v>
      </c>
      <c r="H80" s="9">
        <f t="shared" si="28"/>
        <v>323620.60498478642</v>
      </c>
      <c r="I80" s="9">
        <f t="shared" si="29"/>
        <v>177012.14782867517</v>
      </c>
      <c r="J80" s="9"/>
      <c r="K80" s="9"/>
    </row>
    <row r="81" spans="1:11" ht="15.75" x14ac:dyDescent="0.25">
      <c r="A81" s="5">
        <f t="shared" si="22"/>
        <v>79</v>
      </c>
      <c r="B81" s="6">
        <f>'Setup-2'!$B$8</f>
        <v>83438.792135576936</v>
      </c>
      <c r="C81" s="6">
        <f t="shared" si="23"/>
        <v>30268.208501266425</v>
      </c>
      <c r="D81" s="6">
        <f>IF(G80&lt;=0,0,G80*Setup!$B$6/12)</f>
        <v>53170.583634310511</v>
      </c>
      <c r="E81" s="7">
        <f t="shared" si="24"/>
        <v>0.36275942791794746</v>
      </c>
      <c r="F81" s="7">
        <f t="shared" si="25"/>
        <v>0.63724057208205254</v>
      </c>
      <c r="G81" s="6">
        <f t="shared" si="26"/>
        <v>7179302.4537781253</v>
      </c>
      <c r="H81" s="9">
        <f t="shared" si="28"/>
        <v>376791.18861909694</v>
      </c>
      <c r="I81" s="9">
        <f t="shared" si="29"/>
        <v>207280.3563299416</v>
      </c>
      <c r="J81" s="9"/>
      <c r="K81" s="9"/>
    </row>
    <row r="82" spans="1:11" ht="15.75" x14ac:dyDescent="0.25">
      <c r="A82" s="5">
        <f t="shared" si="22"/>
        <v>80</v>
      </c>
      <c r="B82" s="6">
        <f>'Setup-2'!$B$8</f>
        <v>83438.792135576936</v>
      </c>
      <c r="C82" s="6">
        <f t="shared" si="23"/>
        <v>30491.436538963266</v>
      </c>
      <c r="D82" s="6">
        <f>IF(G81&lt;=0,0,G81*Setup!$B$6/12)</f>
        <v>52947.35559661367</v>
      </c>
      <c r="E82" s="7">
        <f t="shared" si="24"/>
        <v>0.36543477869884233</v>
      </c>
      <c r="F82" s="7">
        <f t="shared" si="25"/>
        <v>0.63456522130115767</v>
      </c>
      <c r="G82" s="6">
        <f t="shared" si="26"/>
        <v>7148811.0172391618</v>
      </c>
      <c r="H82" s="9">
        <f t="shared" si="28"/>
        <v>429738.5442157106</v>
      </c>
      <c r="I82" s="9">
        <f t="shared" si="29"/>
        <v>237771.79286890486</v>
      </c>
      <c r="J82" s="9"/>
      <c r="K82" s="9"/>
    </row>
    <row r="83" spans="1:11" ht="15.75" x14ac:dyDescent="0.25">
      <c r="A83" s="5">
        <f t="shared" si="22"/>
        <v>81</v>
      </c>
      <c r="B83" s="6">
        <f>'Setup-2'!$B$8</f>
        <v>83438.792135576936</v>
      </c>
      <c r="C83" s="6">
        <f t="shared" si="23"/>
        <v>30716.31088343812</v>
      </c>
      <c r="D83" s="6">
        <f>IF(G82&lt;=0,0,G82*Setup!$B$6/12)</f>
        <v>52722.481252138816</v>
      </c>
      <c r="E83" s="7">
        <f t="shared" si="24"/>
        <v>0.36812986019174632</v>
      </c>
      <c r="F83" s="7">
        <f t="shared" si="25"/>
        <v>0.63187013980825368</v>
      </c>
      <c r="G83" s="6">
        <f t="shared" si="26"/>
        <v>7118094.7063557236</v>
      </c>
      <c r="H83" s="9">
        <f t="shared" si="28"/>
        <v>482461.02546784939</v>
      </c>
      <c r="I83" s="9">
        <f t="shared" si="29"/>
        <v>268488.10375234298</v>
      </c>
      <c r="J83" s="9"/>
      <c r="K83" s="9"/>
    </row>
    <row r="84" spans="1:11" ht="15.75" x14ac:dyDescent="0.25">
      <c r="A84" s="5">
        <f t="shared" si="22"/>
        <v>82</v>
      </c>
      <c r="B84" s="6">
        <f>'Setup-2'!$B$8</f>
        <v>83438.792135576936</v>
      </c>
      <c r="C84" s="6">
        <f t="shared" si="23"/>
        <v>30942.843676203476</v>
      </c>
      <c r="D84" s="6">
        <f>IF(G83&lt;=0,0,G83*Setup!$B$6/12)</f>
        <v>52495.94845937346</v>
      </c>
      <c r="E84" s="7">
        <f t="shared" si="24"/>
        <v>0.37084481791066043</v>
      </c>
      <c r="F84" s="7">
        <f t="shared" si="25"/>
        <v>0.62915518208933952</v>
      </c>
      <c r="G84" s="6">
        <f t="shared" si="26"/>
        <v>7087151.8626795197</v>
      </c>
      <c r="H84" s="9">
        <f t="shared" si="28"/>
        <v>534956.97392722289</v>
      </c>
      <c r="I84" s="9">
        <f t="shared" si="29"/>
        <v>299430.94742854644</v>
      </c>
      <c r="J84" s="9"/>
      <c r="K84" s="9"/>
    </row>
    <row r="85" spans="1:11" ht="15.75" x14ac:dyDescent="0.25">
      <c r="A85" s="5">
        <f t="shared" si="22"/>
        <v>83</v>
      </c>
      <c r="B85" s="6">
        <f>'Setup-2'!$B$8</f>
        <v>83438.792135576936</v>
      </c>
      <c r="C85" s="6">
        <f t="shared" si="23"/>
        <v>31171.047148315483</v>
      </c>
      <c r="D85" s="6">
        <f>IF(G84&lt;=0,0,G84*Setup!$B$6/12)</f>
        <v>52267.744987261452</v>
      </c>
      <c r="E85" s="7">
        <f t="shared" si="24"/>
        <v>0.37357979844275163</v>
      </c>
      <c r="F85" s="7">
        <f t="shared" si="25"/>
        <v>0.62642020155724831</v>
      </c>
      <c r="G85" s="6">
        <f t="shared" si="26"/>
        <v>7055980.8155312045</v>
      </c>
      <c r="H85" s="9">
        <f t="shared" si="28"/>
        <v>587224.71891448437</v>
      </c>
      <c r="I85" s="9">
        <f t="shared" si="29"/>
        <v>330601.99457686191</v>
      </c>
      <c r="J85" s="9"/>
      <c r="K85" s="9"/>
    </row>
    <row r="86" spans="1:11" ht="15.75" x14ac:dyDescent="0.25">
      <c r="A86" s="5">
        <f t="shared" si="22"/>
        <v>84</v>
      </c>
      <c r="B86" s="6">
        <f>'Setup-2'!$B$8</f>
        <v>83438.792135576936</v>
      </c>
      <c r="C86" s="6">
        <f t="shared" si="23"/>
        <v>31400.933621034303</v>
      </c>
      <c r="D86" s="6">
        <f>IF(G85&lt;=0,0,G85*Setup!$B$6/12)</f>
        <v>52037.858514542633</v>
      </c>
      <c r="E86" s="7">
        <f t="shared" si="24"/>
        <v>0.37633494945626683</v>
      </c>
      <c r="F86" s="7">
        <f t="shared" si="25"/>
        <v>0.62366505054373311</v>
      </c>
      <c r="G86" s="6">
        <f t="shared" si="26"/>
        <v>7024579.8819101704</v>
      </c>
      <c r="H86" s="9">
        <f t="shared" ref="H86" si="30">H85+D86</f>
        <v>639262.57742902706</v>
      </c>
      <c r="I86" s="9">
        <f t="shared" si="29"/>
        <v>362002.92819789622</v>
      </c>
      <c r="J86" s="9">
        <f>MIN(H86,200000)*'Setup-2'!$B$16</f>
        <v>40000</v>
      </c>
      <c r="K86" s="9">
        <f>MIN(I86,150000)*'Setup-2'!$B$16</f>
        <v>30000</v>
      </c>
    </row>
    <row r="87" spans="1:11" ht="15.75" x14ac:dyDescent="0.25">
      <c r="A87" s="5">
        <f t="shared" si="22"/>
        <v>85</v>
      </c>
      <c r="B87" s="6">
        <f>'Setup-2'!$B$8</f>
        <v>83438.792135576936</v>
      </c>
      <c r="C87" s="6">
        <f t="shared" si="23"/>
        <v>31632.515506489428</v>
      </c>
      <c r="D87" s="6">
        <f>IF(G86&lt;=0,0,G86*Setup!$B$6/12)</f>
        <v>51806.276629087508</v>
      </c>
      <c r="E87" s="7">
        <f t="shared" si="24"/>
        <v>0.37911041970850679</v>
      </c>
      <c r="F87" s="7">
        <f t="shared" si="25"/>
        <v>0.62088958029149321</v>
      </c>
      <c r="G87" s="6">
        <f t="shared" si="26"/>
        <v>6992947.3664036812</v>
      </c>
      <c r="H87" s="9">
        <f>IF($G86&lt;=0,0,D87)</f>
        <v>51806.276629087508</v>
      </c>
      <c r="I87" s="9">
        <f>IF(G86&lt;=0,0,C87)</f>
        <v>31632.515506489428</v>
      </c>
      <c r="J87" s="9"/>
      <c r="K87" s="9"/>
    </row>
    <row r="88" spans="1:11" ht="15.75" x14ac:dyDescent="0.25">
      <c r="A88" s="5">
        <f t="shared" si="22"/>
        <v>86</v>
      </c>
      <c r="B88" s="6">
        <f>'Setup-2'!$B$8</f>
        <v>83438.792135576936</v>
      </c>
      <c r="C88" s="6">
        <f t="shared" si="23"/>
        <v>31865.805308349787</v>
      </c>
      <c r="D88" s="6">
        <f>IF(G87&lt;=0,0,G87*Setup!$B$6/12)</f>
        <v>51572.986827227149</v>
      </c>
      <c r="E88" s="7">
        <f t="shared" si="24"/>
        <v>0.381906359053857</v>
      </c>
      <c r="F88" s="7">
        <f t="shared" si="25"/>
        <v>0.61809364094614294</v>
      </c>
      <c r="G88" s="6">
        <f t="shared" si="26"/>
        <v>6961081.5610953318</v>
      </c>
      <c r="H88" s="9">
        <f>IF($G87&lt;=0,0,H87+D88)</f>
        <v>103379.26345631466</v>
      </c>
      <c r="I88" s="9">
        <f>IF(G86&lt;=0,0,I87+C88)</f>
        <v>63498.320814839215</v>
      </c>
      <c r="J88" s="9"/>
      <c r="K88" s="9"/>
    </row>
    <row r="89" spans="1:11" ht="15.75" x14ac:dyDescent="0.25">
      <c r="A89" s="5">
        <f t="shared" si="22"/>
        <v>87</v>
      </c>
      <c r="B89" s="6">
        <f>'Setup-2'!$B$8</f>
        <v>83438.792135576936</v>
      </c>
      <c r="C89" s="6">
        <f t="shared" si="23"/>
        <v>32100.815622498871</v>
      </c>
      <c r="D89" s="6">
        <f>IF(G88&lt;=0,0,G88*Setup!$B$6/12)</f>
        <v>51337.976513078065</v>
      </c>
      <c r="E89" s="7">
        <f t="shared" si="24"/>
        <v>0.38472291845187928</v>
      </c>
      <c r="F89" s="7">
        <f t="shared" si="25"/>
        <v>0.61527708154812077</v>
      </c>
      <c r="G89" s="6">
        <f t="shared" si="26"/>
        <v>6928980.7454728326</v>
      </c>
      <c r="H89" s="9">
        <f t="shared" ref="H89:H97" si="31">IF(G88&lt;=0,0,H88+D89)</f>
        <v>154717.23996939271</v>
      </c>
      <c r="I89" s="9">
        <f t="shared" ref="I89:I98" si="32">IF(G87&lt;=0,0,I88+C89)</f>
        <v>95599.136437338078</v>
      </c>
      <c r="J89" s="9"/>
      <c r="K89" s="9"/>
    </row>
    <row r="90" spans="1:11" ht="15.75" x14ac:dyDescent="0.25">
      <c r="A90" s="5">
        <f t="shared" si="22"/>
        <v>88</v>
      </c>
      <c r="B90" s="6">
        <f>'Setup-2'!$B$8</f>
        <v>83438.792135576936</v>
      </c>
      <c r="C90" s="6">
        <f t="shared" si="23"/>
        <v>32337.559137714801</v>
      </c>
      <c r="D90" s="6">
        <f>IF(G89&lt;=0,0,G89*Setup!$B$6/12)</f>
        <v>51101.232997862135</v>
      </c>
      <c r="E90" s="7">
        <f t="shared" si="24"/>
        <v>0.3875602499754619</v>
      </c>
      <c r="F90" s="7">
        <f t="shared" si="25"/>
        <v>0.6124397500245381</v>
      </c>
      <c r="G90" s="6">
        <f t="shared" si="26"/>
        <v>6896643.1863351176</v>
      </c>
      <c r="H90" s="9">
        <f t="shared" si="31"/>
        <v>205818.47296725484</v>
      </c>
      <c r="I90" s="9">
        <f t="shared" si="32"/>
        <v>127936.69557505287</v>
      </c>
      <c r="J90" s="9"/>
      <c r="K90" s="9"/>
    </row>
    <row r="91" spans="1:11" ht="15.75" x14ac:dyDescent="0.25">
      <c r="A91" s="5">
        <f t="shared" si="22"/>
        <v>89</v>
      </c>
      <c r="B91" s="6">
        <f>'Setup-2'!$B$8</f>
        <v>83438.792135576936</v>
      </c>
      <c r="C91" s="6">
        <f t="shared" si="23"/>
        <v>32576.048636355445</v>
      </c>
      <c r="D91" s="6">
        <f>IF(G90&lt;=0,0,G90*Setup!$B$6/12)</f>
        <v>50862.743499221491</v>
      </c>
      <c r="E91" s="7">
        <f t="shared" si="24"/>
        <v>0.3904185068190309</v>
      </c>
      <c r="F91" s="7">
        <f t="shared" si="25"/>
        <v>0.6095814931809691</v>
      </c>
      <c r="G91" s="6">
        <f t="shared" si="26"/>
        <v>6864067.1376987621</v>
      </c>
      <c r="H91" s="9">
        <f t="shared" si="31"/>
        <v>256681.21646647633</v>
      </c>
      <c r="I91" s="9">
        <f t="shared" si="32"/>
        <v>160512.74421140831</v>
      </c>
      <c r="J91" s="9"/>
      <c r="K91" s="9"/>
    </row>
    <row r="92" spans="1:11" ht="15.75" x14ac:dyDescent="0.25">
      <c r="A92" s="5">
        <f t="shared" si="22"/>
        <v>90</v>
      </c>
      <c r="B92" s="6">
        <f>'Setup-2'!$B$8</f>
        <v>83438.792135576936</v>
      </c>
      <c r="C92" s="6">
        <f t="shared" si="23"/>
        <v>32816.296995048571</v>
      </c>
      <c r="D92" s="6">
        <f>IF(G91&lt;=0,0,G91*Setup!$B$6/12)</f>
        <v>50622.495140528365</v>
      </c>
      <c r="E92" s="7">
        <f t="shared" si="24"/>
        <v>0.39329784330682133</v>
      </c>
      <c r="F92" s="7">
        <f t="shared" si="25"/>
        <v>0.60670215669317873</v>
      </c>
      <c r="G92" s="6">
        <f t="shared" si="26"/>
        <v>6831250.8407037137</v>
      </c>
      <c r="H92" s="9">
        <f t="shared" si="31"/>
        <v>307303.71160700469</v>
      </c>
      <c r="I92" s="9">
        <f t="shared" si="32"/>
        <v>193329.0412064569</v>
      </c>
      <c r="J92" s="9"/>
      <c r="K92" s="9"/>
    </row>
    <row r="93" spans="1:11" ht="15.75" x14ac:dyDescent="0.25">
      <c r="A93" s="5">
        <f t="shared" si="22"/>
        <v>91</v>
      </c>
      <c r="B93" s="6">
        <f>'Setup-2'!$B$8</f>
        <v>83438.792135576936</v>
      </c>
      <c r="C93" s="6">
        <f t="shared" si="23"/>
        <v>33058.317185387052</v>
      </c>
      <c r="D93" s="6">
        <f>IF(G92&lt;=0,0,G92*Setup!$B$6/12)</f>
        <v>50380.474950189884</v>
      </c>
      <c r="E93" s="7">
        <f t="shared" si="24"/>
        <v>0.39619841490120905</v>
      </c>
      <c r="F93" s="7">
        <f t="shared" si="25"/>
        <v>0.60380158509879089</v>
      </c>
      <c r="G93" s="6">
        <f t="shared" si="26"/>
        <v>6798192.5235183267</v>
      </c>
      <c r="H93" s="9">
        <f t="shared" si="31"/>
        <v>357684.18655719457</v>
      </c>
      <c r="I93" s="9">
        <f t="shared" si="32"/>
        <v>226387.35839184394</v>
      </c>
      <c r="J93" s="9"/>
      <c r="K93" s="9"/>
    </row>
    <row r="94" spans="1:11" ht="15.75" x14ac:dyDescent="0.25">
      <c r="A94" s="5">
        <f t="shared" si="22"/>
        <v>92</v>
      </c>
      <c r="B94" s="6">
        <f>'Setup-2'!$B$8</f>
        <v>83438.792135576936</v>
      </c>
      <c r="C94" s="6">
        <f t="shared" si="23"/>
        <v>33302.122274629284</v>
      </c>
      <c r="D94" s="6">
        <f>IF(G93&lt;=0,0,G93*Setup!$B$6/12)</f>
        <v>50136.669860947652</v>
      </c>
      <c r="E94" s="7">
        <f t="shared" si="24"/>
        <v>0.39912037821110552</v>
      </c>
      <c r="F94" s="7">
        <f t="shared" si="25"/>
        <v>0.60087962178889442</v>
      </c>
      <c r="G94" s="6">
        <f t="shared" si="26"/>
        <v>6764890.4012436979</v>
      </c>
      <c r="H94" s="9">
        <f t="shared" si="31"/>
        <v>407820.85641814221</v>
      </c>
      <c r="I94" s="9">
        <f t="shared" si="32"/>
        <v>259689.48066647322</v>
      </c>
      <c r="J94" s="9"/>
      <c r="K94" s="9"/>
    </row>
    <row r="95" spans="1:11" ht="15.75" x14ac:dyDescent="0.25">
      <c r="A95" s="5">
        <f t="shared" si="22"/>
        <v>93</v>
      </c>
      <c r="B95" s="6">
        <f>'Setup-2'!$B$8</f>
        <v>83438.792135576936</v>
      </c>
      <c r="C95" s="6">
        <f t="shared" si="23"/>
        <v>33547.725426404664</v>
      </c>
      <c r="D95" s="6">
        <f>IF(G94&lt;=0,0,G94*Setup!$B$6/12)</f>
        <v>49891.066709172272</v>
      </c>
      <c r="E95" s="7">
        <f t="shared" si="24"/>
        <v>0.40206389100041229</v>
      </c>
      <c r="F95" s="7">
        <f t="shared" si="25"/>
        <v>0.59793610899958771</v>
      </c>
      <c r="G95" s="6">
        <f t="shared" si="26"/>
        <v>6731342.6758172931</v>
      </c>
      <c r="H95" s="9">
        <f t="shared" si="31"/>
        <v>457711.92312731448</v>
      </c>
      <c r="I95" s="9">
        <f t="shared" si="32"/>
        <v>293237.2060928779</v>
      </c>
      <c r="J95" s="9"/>
      <c r="K95" s="9"/>
    </row>
    <row r="96" spans="1:11" ht="15.75" x14ac:dyDescent="0.25">
      <c r="A96" s="5">
        <f t="shared" si="22"/>
        <v>94</v>
      </c>
      <c r="B96" s="6">
        <f>'Setup-2'!$B$8</f>
        <v>83438.792135576936</v>
      </c>
      <c r="C96" s="6">
        <f t="shared" si="23"/>
        <v>33795.139901424402</v>
      </c>
      <c r="D96" s="6">
        <f>IF(G95&lt;=0,0,G95*Setup!$B$6/12)</f>
        <v>49643.652234152534</v>
      </c>
      <c r="E96" s="7">
        <f t="shared" si="24"/>
        <v>0.40502911219654036</v>
      </c>
      <c r="F96" s="7">
        <f t="shared" si="25"/>
        <v>0.59497088780345964</v>
      </c>
      <c r="G96" s="6">
        <f t="shared" si="26"/>
        <v>6697547.5359158684</v>
      </c>
      <c r="H96" s="9">
        <f t="shared" si="31"/>
        <v>507355.57536146702</v>
      </c>
      <c r="I96" s="9">
        <f t="shared" si="32"/>
        <v>327032.3459943023</v>
      </c>
      <c r="J96" s="9"/>
      <c r="K96" s="9"/>
    </row>
    <row r="97" spans="1:11" ht="15.75" x14ac:dyDescent="0.25">
      <c r="A97" s="5">
        <f t="shared" si="22"/>
        <v>95</v>
      </c>
      <c r="B97" s="6">
        <f>'Setup-2'!$B$8</f>
        <v>83438.792135576936</v>
      </c>
      <c r="C97" s="6">
        <f t="shared" si="23"/>
        <v>34044.37905819741</v>
      </c>
      <c r="D97" s="6">
        <f>IF(G96&lt;=0,0,G96*Setup!$B$6/12)</f>
        <v>49394.413077379526</v>
      </c>
      <c r="E97" s="7">
        <f t="shared" si="24"/>
        <v>0.40801620189898991</v>
      </c>
      <c r="F97" s="7">
        <f t="shared" si="25"/>
        <v>0.59198379810101009</v>
      </c>
      <c r="G97" s="6">
        <f t="shared" si="26"/>
        <v>6663503.1568576712</v>
      </c>
      <c r="H97" s="9">
        <f t="shared" si="31"/>
        <v>556749.98843884654</v>
      </c>
      <c r="I97" s="9">
        <f t="shared" si="32"/>
        <v>361076.72505249974</v>
      </c>
      <c r="J97" s="9"/>
      <c r="K97" s="9"/>
    </row>
    <row r="98" spans="1:11" ht="15.75" x14ac:dyDescent="0.25">
      <c r="A98" s="5">
        <f t="shared" si="22"/>
        <v>96</v>
      </c>
      <c r="B98" s="6">
        <f>'Setup-2'!$B$8</f>
        <v>83438.792135576936</v>
      </c>
      <c r="C98" s="6">
        <f t="shared" si="23"/>
        <v>34295.456353751615</v>
      </c>
      <c r="D98" s="6">
        <f>IF(G97&lt;=0,0,G97*Setup!$B$6/12)</f>
        <v>49143.335781825321</v>
      </c>
      <c r="E98" s="7">
        <f t="shared" si="24"/>
        <v>0.41102532138799497</v>
      </c>
      <c r="F98" s="7">
        <f t="shared" si="25"/>
        <v>0.58897467861200503</v>
      </c>
      <c r="G98" s="6">
        <f t="shared" si="26"/>
        <v>6629207.7005039193</v>
      </c>
      <c r="H98" s="9">
        <f t="shared" ref="H98" si="33">H97+D98</f>
        <v>605893.3242206719</v>
      </c>
      <c r="I98" s="9">
        <f t="shared" si="32"/>
        <v>395372.18140625133</v>
      </c>
      <c r="J98" s="9">
        <f>MIN(H98,200000)*'Setup-2'!$B$16</f>
        <v>40000</v>
      </c>
      <c r="K98" s="9">
        <f>MIN(I98,150000)*'Setup-2'!$B$16</f>
        <v>30000</v>
      </c>
    </row>
    <row r="99" spans="1:11" ht="15.75" x14ac:dyDescent="0.25">
      <c r="A99" s="5">
        <f t="shared" si="22"/>
        <v>97</v>
      </c>
      <c r="B99" s="6">
        <f>'Setup-2'!$B$8</f>
        <v>83438.792135576936</v>
      </c>
      <c r="C99" s="6">
        <f t="shared" si="23"/>
        <v>34548.385344360533</v>
      </c>
      <c r="D99" s="6">
        <f>IF(G98&lt;=0,0,G98*Setup!$B$6/12)</f>
        <v>48890.406791216403</v>
      </c>
      <c r="E99" s="7">
        <f t="shared" si="24"/>
        <v>0.41405663313323138</v>
      </c>
      <c r="F99" s="7">
        <f t="shared" si="25"/>
        <v>0.58594336686676862</v>
      </c>
      <c r="G99" s="6">
        <f t="shared" si="26"/>
        <v>6594659.3151595583</v>
      </c>
      <c r="H99" s="9">
        <f>IF($G98&lt;=0,0,D99)</f>
        <v>48890.406791216403</v>
      </c>
      <c r="I99" s="9">
        <f>IF(G98&lt;=0,0,C99)</f>
        <v>34548.385344360533</v>
      </c>
      <c r="J99" s="9"/>
      <c r="K99" s="9"/>
    </row>
    <row r="100" spans="1:11" ht="15.75" x14ac:dyDescent="0.25">
      <c r="A100" s="5">
        <f t="shared" si="22"/>
        <v>98</v>
      </c>
      <c r="B100" s="6">
        <f>'Setup-2'!$B$8</f>
        <v>83438.792135576936</v>
      </c>
      <c r="C100" s="6">
        <f t="shared" si="23"/>
        <v>34803.179686275202</v>
      </c>
      <c r="D100" s="6">
        <f>IF(G99&lt;=0,0,G99*Setup!$B$6/12)</f>
        <v>48635.612449301734</v>
      </c>
      <c r="E100" s="7">
        <f t="shared" si="24"/>
        <v>0.4171103008025891</v>
      </c>
      <c r="F100" s="7">
        <f t="shared" si="25"/>
        <v>0.58288969919741085</v>
      </c>
      <c r="G100" s="6">
        <f t="shared" si="26"/>
        <v>6559856.135473283</v>
      </c>
      <c r="H100" s="9">
        <f>IF($G99&lt;=0,0,H99+D100)</f>
        <v>97526.01924051813</v>
      </c>
      <c r="I100" s="9">
        <f>IF(G98&lt;=0,0,I99+C100)</f>
        <v>69351.565030635742</v>
      </c>
      <c r="J100" s="9"/>
      <c r="K100" s="9"/>
    </row>
    <row r="101" spans="1:11" ht="15.75" x14ac:dyDescent="0.25">
      <c r="A101" s="5">
        <f t="shared" si="22"/>
        <v>99</v>
      </c>
      <c r="B101" s="6">
        <f>'Setup-2'!$B$8</f>
        <v>83438.792135576936</v>
      </c>
      <c r="C101" s="6">
        <f t="shared" si="23"/>
        <v>35059.853136461476</v>
      </c>
      <c r="D101" s="6">
        <f>IF(G100&lt;=0,0,G100*Setup!$B$6/12)</f>
        <v>48378.93899911546</v>
      </c>
      <c r="E101" s="7">
        <f t="shared" si="24"/>
        <v>0.4201864892710081</v>
      </c>
      <c r="F101" s="7">
        <f t="shared" si="25"/>
        <v>0.5798135107289919</v>
      </c>
      <c r="G101" s="6">
        <f t="shared" si="26"/>
        <v>6524796.2823368218</v>
      </c>
      <c r="H101" s="9">
        <f t="shared" ref="H101:H109" si="34">IF(G100&lt;=0,0,H100+D101)</f>
        <v>145904.95823963359</v>
      </c>
      <c r="I101" s="9">
        <f t="shared" ref="I101:I110" si="35">IF(G99&lt;=0,0,I100+C101)</f>
        <v>104411.41816709722</v>
      </c>
      <c r="J101" s="9"/>
      <c r="K101" s="9"/>
    </row>
    <row r="102" spans="1:11" ht="15.75" x14ac:dyDescent="0.25">
      <c r="A102" s="5">
        <f t="shared" si="22"/>
        <v>100</v>
      </c>
      <c r="B102" s="6">
        <f>'Setup-2'!$B$8</f>
        <v>83438.792135576936</v>
      </c>
      <c r="C102" s="6">
        <f t="shared" si="23"/>
        <v>35318.419553342879</v>
      </c>
      <c r="D102" s="6">
        <f>IF(G101&lt;=0,0,G101*Setup!$B$6/12)</f>
        <v>48120.372582234057</v>
      </c>
      <c r="E102" s="7">
        <f t="shared" si="24"/>
        <v>0.42328536462938182</v>
      </c>
      <c r="F102" s="7">
        <f t="shared" si="25"/>
        <v>0.57671463537061818</v>
      </c>
      <c r="G102" s="6">
        <f t="shared" si="26"/>
        <v>6489477.8627834786</v>
      </c>
      <c r="H102" s="9">
        <f t="shared" si="34"/>
        <v>194025.33082186765</v>
      </c>
      <c r="I102" s="9">
        <f t="shared" si="35"/>
        <v>139729.83772044009</v>
      </c>
      <c r="J102" s="9"/>
      <c r="K102" s="9"/>
    </row>
    <row r="103" spans="1:11" ht="15.75" x14ac:dyDescent="0.25">
      <c r="A103" s="5">
        <f t="shared" si="22"/>
        <v>101</v>
      </c>
      <c r="B103" s="6">
        <f>'Setup-2'!$B$8</f>
        <v>83438.792135576936</v>
      </c>
      <c r="C103" s="6">
        <f t="shared" si="23"/>
        <v>35578.89289754878</v>
      </c>
      <c r="D103" s="6">
        <f>IF(G102&lt;=0,0,G102*Setup!$B$6/12)</f>
        <v>47859.899238028156</v>
      </c>
      <c r="E103" s="7">
        <f t="shared" si="24"/>
        <v>0.42640709419352346</v>
      </c>
      <c r="F103" s="7">
        <f t="shared" si="25"/>
        <v>0.57359290580647648</v>
      </c>
      <c r="G103" s="6">
        <f t="shared" si="26"/>
        <v>6453898.9698859295</v>
      </c>
      <c r="H103" s="9">
        <f t="shared" si="34"/>
        <v>241885.23005989581</v>
      </c>
      <c r="I103" s="9">
        <f t="shared" si="35"/>
        <v>175308.73061798885</v>
      </c>
      <c r="J103" s="9"/>
      <c r="K103" s="9"/>
    </row>
    <row r="104" spans="1:11" ht="15.75" x14ac:dyDescent="0.25">
      <c r="A104" s="5">
        <f t="shared" si="22"/>
        <v>102</v>
      </c>
      <c r="B104" s="6">
        <f>'Setup-2'!$B$8</f>
        <v>83438.792135576936</v>
      </c>
      <c r="C104" s="6">
        <f t="shared" si="23"/>
        <v>35841.287232668212</v>
      </c>
      <c r="D104" s="6">
        <f>IF(G103&lt;=0,0,G103*Setup!$B$6/12)</f>
        <v>47597.504902908724</v>
      </c>
      <c r="E104" s="7">
        <f t="shared" si="24"/>
        <v>0.42955184651320083</v>
      </c>
      <c r="F104" s="7">
        <f t="shared" si="25"/>
        <v>0.57044815348679923</v>
      </c>
      <c r="G104" s="6">
        <f t="shared" si="26"/>
        <v>6418057.6826532613</v>
      </c>
      <c r="H104" s="9">
        <f t="shared" si="34"/>
        <v>289482.73496280453</v>
      </c>
      <c r="I104" s="9">
        <f t="shared" si="35"/>
        <v>211150.01785065705</v>
      </c>
      <c r="J104" s="9"/>
      <c r="K104" s="9"/>
    </row>
    <row r="105" spans="1:11" ht="15.75" x14ac:dyDescent="0.25">
      <c r="A105" s="5">
        <f t="shared" si="22"/>
        <v>103</v>
      </c>
      <c r="B105" s="6">
        <f>'Setup-2'!$B$8</f>
        <v>83438.792135576936</v>
      </c>
      <c r="C105" s="6">
        <f t="shared" si="23"/>
        <v>36105.616726009132</v>
      </c>
      <c r="D105" s="6">
        <f>IF(G104&lt;=0,0,G104*Setup!$B$6/12)</f>
        <v>47333.175409567804</v>
      </c>
      <c r="E105" s="7">
        <f t="shared" si="24"/>
        <v>0.43271979138123556</v>
      </c>
      <c r="F105" s="7">
        <f t="shared" si="25"/>
        <v>0.56728020861876438</v>
      </c>
      <c r="G105" s="6">
        <f t="shared" si="26"/>
        <v>6381952.0659272522</v>
      </c>
      <c r="H105" s="9">
        <f t="shared" si="34"/>
        <v>336815.91037237237</v>
      </c>
      <c r="I105" s="9">
        <f t="shared" si="35"/>
        <v>247255.63457666617</v>
      </c>
      <c r="J105" s="9"/>
      <c r="K105" s="9"/>
    </row>
    <row r="106" spans="1:11" ht="15.75" x14ac:dyDescent="0.25">
      <c r="A106" s="5">
        <f t="shared" si="22"/>
        <v>104</v>
      </c>
      <c r="B106" s="6">
        <f>'Setup-2'!$B$8</f>
        <v>83438.792135576936</v>
      </c>
      <c r="C106" s="6">
        <f t="shared" si="23"/>
        <v>36371.895649363454</v>
      </c>
      <c r="D106" s="6">
        <f>IF(G105&lt;=0,0,G105*Setup!$B$6/12)</f>
        <v>47066.896486213482</v>
      </c>
      <c r="E106" s="7">
        <f t="shared" si="24"/>
        <v>0.43591109984267223</v>
      </c>
      <c r="F106" s="7">
        <f t="shared" si="25"/>
        <v>0.56408890015732771</v>
      </c>
      <c r="G106" s="6">
        <f t="shared" si="26"/>
        <v>6345580.1702778889</v>
      </c>
      <c r="H106" s="9">
        <f t="shared" si="34"/>
        <v>383882.80685858586</v>
      </c>
      <c r="I106" s="9">
        <f t="shared" si="35"/>
        <v>283627.53022602963</v>
      </c>
      <c r="J106" s="9"/>
      <c r="K106" s="9"/>
    </row>
    <row r="107" spans="1:11" ht="15.75" x14ac:dyDescent="0.25">
      <c r="A107" s="5">
        <f t="shared" si="22"/>
        <v>105</v>
      </c>
      <c r="B107" s="6">
        <f>'Setup-2'!$B$8</f>
        <v>83438.792135576936</v>
      </c>
      <c r="C107" s="6">
        <f t="shared" si="23"/>
        <v>36640.138379777505</v>
      </c>
      <c r="D107" s="6">
        <f>IF(G106&lt;=0,0,G106*Setup!$B$6/12)</f>
        <v>46798.653755799431</v>
      </c>
      <c r="E107" s="7">
        <f t="shared" si="24"/>
        <v>0.43912594420401191</v>
      </c>
      <c r="F107" s="7">
        <f t="shared" si="25"/>
        <v>0.56087405579598815</v>
      </c>
      <c r="G107" s="6">
        <f t="shared" si="26"/>
        <v>6308940.0318981111</v>
      </c>
      <c r="H107" s="9">
        <f t="shared" si="34"/>
        <v>430681.46061438532</v>
      </c>
      <c r="I107" s="9">
        <f t="shared" si="35"/>
        <v>320267.66860580712</v>
      </c>
      <c r="J107" s="9"/>
      <c r="K107" s="9"/>
    </row>
    <row r="108" spans="1:11" ht="15.75" x14ac:dyDescent="0.25">
      <c r="A108" s="5">
        <f t="shared" si="22"/>
        <v>106</v>
      </c>
      <c r="B108" s="6">
        <f>'Setup-2'!$B$8</f>
        <v>83438.792135576936</v>
      </c>
      <c r="C108" s="6">
        <f t="shared" si="23"/>
        <v>36910.359400328372</v>
      </c>
      <c r="D108" s="6">
        <f>IF(G107&lt;=0,0,G107*Setup!$B$6/12)</f>
        <v>46528.432735248563</v>
      </c>
      <c r="E108" s="7">
        <f t="shared" si="24"/>
        <v>0.4423644980425166</v>
      </c>
      <c r="F108" s="7">
        <f t="shared" si="25"/>
        <v>0.55763550195748346</v>
      </c>
      <c r="G108" s="6">
        <f t="shared" si="26"/>
        <v>6272029.6724977829</v>
      </c>
      <c r="H108" s="9">
        <f t="shared" si="34"/>
        <v>477209.8933496339</v>
      </c>
      <c r="I108" s="9">
        <f t="shared" si="35"/>
        <v>357178.02800613549</v>
      </c>
      <c r="J108" s="9"/>
      <c r="K108" s="9"/>
    </row>
    <row r="109" spans="1:11" ht="15.75" x14ac:dyDescent="0.25">
      <c r="A109" s="5">
        <f t="shared" si="22"/>
        <v>107</v>
      </c>
      <c r="B109" s="6">
        <f>'Setup-2'!$B$8</f>
        <v>83438.792135576936</v>
      </c>
      <c r="C109" s="6">
        <f t="shared" si="23"/>
        <v>37182.573300905795</v>
      </c>
      <c r="D109" s="6">
        <f>IF(G108&lt;=0,0,G108*Setup!$B$6/12)</f>
        <v>46256.218834671141</v>
      </c>
      <c r="E109" s="7">
        <f t="shared" si="24"/>
        <v>0.44562693621558014</v>
      </c>
      <c r="F109" s="7">
        <f t="shared" si="25"/>
        <v>0.55437306378441986</v>
      </c>
      <c r="G109" s="6">
        <f t="shared" si="26"/>
        <v>6234847.0991968773</v>
      </c>
      <c r="H109" s="9">
        <f t="shared" si="34"/>
        <v>523466.11218430504</v>
      </c>
      <c r="I109" s="9">
        <f t="shared" si="35"/>
        <v>394360.6013070413</v>
      </c>
      <c r="J109" s="9"/>
      <c r="K109" s="9"/>
    </row>
    <row r="110" spans="1:11" ht="15.75" x14ac:dyDescent="0.25">
      <c r="A110" s="5">
        <f t="shared" si="22"/>
        <v>108</v>
      </c>
      <c r="B110" s="6">
        <f>'Setup-2'!$B$8</f>
        <v>83438.792135576936</v>
      </c>
      <c r="C110" s="6">
        <f t="shared" si="23"/>
        <v>37456.794778999967</v>
      </c>
      <c r="D110" s="6">
        <f>IF(G109&lt;=0,0,G109*Setup!$B$6/12)</f>
        <v>45981.997356576969</v>
      </c>
      <c r="E110" s="7">
        <f t="shared" si="24"/>
        <v>0.44891343487016999</v>
      </c>
      <c r="F110" s="7">
        <f t="shared" si="25"/>
        <v>0.55108656512983001</v>
      </c>
      <c r="G110" s="6">
        <f t="shared" si="26"/>
        <v>6197390.3044178775</v>
      </c>
      <c r="H110" s="9">
        <f t="shared" ref="H110" si="36">H109+D110</f>
        <v>569448.10954088205</v>
      </c>
      <c r="I110" s="9">
        <f t="shared" si="35"/>
        <v>431817.39608604129</v>
      </c>
      <c r="J110" s="9">
        <f>MIN(H110,200000)*'Setup-2'!$B$16</f>
        <v>40000</v>
      </c>
      <c r="K110" s="9">
        <f>MIN(I110,150000)*'Setup-2'!$B$16</f>
        <v>30000</v>
      </c>
    </row>
    <row r="111" spans="1:11" ht="15.75" x14ac:dyDescent="0.25">
      <c r="A111" s="5">
        <f t="shared" si="22"/>
        <v>109</v>
      </c>
      <c r="B111" s="6">
        <f>'Setup-2'!$B$8</f>
        <v>83438.792135576936</v>
      </c>
      <c r="C111" s="6">
        <f t="shared" si="23"/>
        <v>37733.038640495091</v>
      </c>
      <c r="D111" s="6">
        <f>IF(G110&lt;=0,0,G110*Setup!$B$6/12)</f>
        <v>45705.753495081844</v>
      </c>
      <c r="E111" s="7">
        <f t="shared" si="24"/>
        <v>0.45222417145233745</v>
      </c>
      <c r="F111" s="7">
        <f t="shared" si="25"/>
        <v>0.54777582854766249</v>
      </c>
      <c r="G111" s="6">
        <f t="shared" si="26"/>
        <v>6159657.2657773821</v>
      </c>
      <c r="H111" s="9">
        <f>IF($G110&lt;=0,0,D111)</f>
        <v>45705.753495081844</v>
      </c>
      <c r="I111" s="9">
        <f>IF(G110&lt;=0,0,C111)</f>
        <v>37733.038640495091</v>
      </c>
      <c r="J111" s="9"/>
      <c r="K111" s="9"/>
    </row>
    <row r="112" spans="1:11" ht="15.75" x14ac:dyDescent="0.25">
      <c r="A112" s="5">
        <f t="shared" si="22"/>
        <v>110</v>
      </c>
      <c r="B112" s="6">
        <f>'Setup-2'!$B$8</f>
        <v>83438.792135576936</v>
      </c>
      <c r="C112" s="6">
        <f t="shared" si="23"/>
        <v>38011.319800468751</v>
      </c>
      <c r="D112" s="6">
        <f>IF(G111&lt;=0,0,G111*Setup!$B$6/12)</f>
        <v>45427.472335108185</v>
      </c>
      <c r="E112" s="7">
        <f t="shared" si="24"/>
        <v>0.45555932471679855</v>
      </c>
      <c r="F112" s="7">
        <f t="shared" si="25"/>
        <v>0.54444067528320139</v>
      </c>
      <c r="G112" s="6">
        <f t="shared" si="26"/>
        <v>6121645.945976913</v>
      </c>
      <c r="H112" s="9">
        <f>IF($G111&lt;=0,0,H111+D112)</f>
        <v>91133.225830190029</v>
      </c>
      <c r="I112" s="9">
        <f>IF(G110&lt;=0,0,I111+C112)</f>
        <v>75744.358440963842</v>
      </c>
      <c r="J112" s="9"/>
      <c r="K112" s="9"/>
    </row>
    <row r="113" spans="1:11" ht="15.75" x14ac:dyDescent="0.25">
      <c r="A113" s="5">
        <f t="shared" si="22"/>
        <v>111</v>
      </c>
      <c r="B113" s="6">
        <f>'Setup-2'!$B$8</f>
        <v>83438.792135576936</v>
      </c>
      <c r="C113" s="6">
        <f t="shared" si="23"/>
        <v>38291.653283997199</v>
      </c>
      <c r="D113" s="6">
        <f>IF(G112&lt;=0,0,G112*Setup!$B$6/12)</f>
        <v>45147.138851579737</v>
      </c>
      <c r="E113" s="7">
        <f t="shared" si="24"/>
        <v>0.45891907473658483</v>
      </c>
      <c r="F113" s="7">
        <f t="shared" si="25"/>
        <v>0.54108092526341511</v>
      </c>
      <c r="G113" s="6">
        <f t="shared" si="26"/>
        <v>6083354.2926929155</v>
      </c>
      <c r="H113" s="9">
        <f t="shared" ref="H113:H121" si="37">IF(G112&lt;=0,0,H112+D113)</f>
        <v>136280.36468176977</v>
      </c>
      <c r="I113" s="9">
        <f t="shared" ref="I113:I122" si="38">IF(G111&lt;=0,0,I112+C113)</f>
        <v>114036.01172496105</v>
      </c>
      <c r="J113" s="9"/>
      <c r="K113" s="9"/>
    </row>
    <row r="114" spans="1:11" ht="15.75" x14ac:dyDescent="0.25">
      <c r="A114" s="5">
        <f t="shared" si="22"/>
        <v>112</v>
      </c>
      <c r="B114" s="6">
        <f>'Setup-2'!$B$8</f>
        <v>83438.792135576936</v>
      </c>
      <c r="C114" s="6">
        <f t="shared" si="23"/>
        <v>38574.054226966684</v>
      </c>
      <c r="D114" s="6">
        <f>IF(G113&lt;=0,0,G113*Setup!$B$6/12)</f>
        <v>44864.737908610252</v>
      </c>
      <c r="E114" s="7">
        <f t="shared" si="24"/>
        <v>0.46230360291276723</v>
      </c>
      <c r="F114" s="7">
        <f t="shared" si="25"/>
        <v>0.53769639708723282</v>
      </c>
      <c r="G114" s="6">
        <f t="shared" si="26"/>
        <v>6044780.238465949</v>
      </c>
      <c r="H114" s="9">
        <f t="shared" si="37"/>
        <v>181145.10259038003</v>
      </c>
      <c r="I114" s="9">
        <f t="shared" si="38"/>
        <v>152610.06595192774</v>
      </c>
      <c r="J114" s="9"/>
      <c r="K114" s="9"/>
    </row>
    <row r="115" spans="1:11" ht="15.75" x14ac:dyDescent="0.25">
      <c r="A115" s="5">
        <f t="shared" si="22"/>
        <v>113</v>
      </c>
      <c r="B115" s="6">
        <f>'Setup-2'!$B$8</f>
        <v>83438.792135576936</v>
      </c>
      <c r="C115" s="6">
        <f t="shared" si="23"/>
        <v>38858.537876890558</v>
      </c>
      <c r="D115" s="6">
        <f>IF(G114&lt;=0,0,G114*Setup!$B$6/12)</f>
        <v>44580.254258686378</v>
      </c>
      <c r="E115" s="7">
        <f t="shared" si="24"/>
        <v>0.46571309198424882</v>
      </c>
      <c r="F115" s="7">
        <f t="shared" si="25"/>
        <v>0.53428690801575118</v>
      </c>
      <c r="G115" s="6">
        <f t="shared" si="26"/>
        <v>6005921.700589058</v>
      </c>
      <c r="H115" s="9">
        <f t="shared" si="37"/>
        <v>225725.35684906642</v>
      </c>
      <c r="I115" s="9">
        <f t="shared" si="38"/>
        <v>191468.6038288183</v>
      </c>
      <c r="J115" s="9"/>
      <c r="K115" s="9"/>
    </row>
    <row r="116" spans="1:11" ht="15.75" x14ac:dyDescent="0.25">
      <c r="A116" s="5">
        <f t="shared" si="22"/>
        <v>114</v>
      </c>
      <c r="B116" s="6">
        <f>'Setup-2'!$B$8</f>
        <v>83438.792135576936</v>
      </c>
      <c r="C116" s="6">
        <f t="shared" si="23"/>
        <v>39145.119593732634</v>
      </c>
      <c r="D116" s="6">
        <f>IF(G115&lt;=0,0,G115*Setup!$B$6/12)</f>
        <v>44293.672541844302</v>
      </c>
      <c r="E116" s="7">
        <f t="shared" si="24"/>
        <v>0.46914772603763272</v>
      </c>
      <c r="F116" s="7">
        <f t="shared" si="25"/>
        <v>0.53085227396236723</v>
      </c>
      <c r="G116" s="6">
        <f t="shared" si="26"/>
        <v>5966776.580995325</v>
      </c>
      <c r="H116" s="9">
        <f t="shared" si="37"/>
        <v>270019.0293909107</v>
      </c>
      <c r="I116" s="9">
        <f t="shared" si="38"/>
        <v>230613.72342255095</v>
      </c>
      <c r="J116" s="9"/>
      <c r="K116" s="9"/>
    </row>
    <row r="117" spans="1:11" ht="15.75" x14ac:dyDescent="0.25">
      <c r="A117" s="5">
        <f t="shared" si="22"/>
        <v>115</v>
      </c>
      <c r="B117" s="6">
        <f>'Setup-2'!$B$8</f>
        <v>83438.792135576936</v>
      </c>
      <c r="C117" s="6">
        <f t="shared" si="23"/>
        <v>39433.814850736417</v>
      </c>
      <c r="D117" s="6">
        <f>IF(G116&lt;=0,0,G116*Setup!$B$6/12)</f>
        <v>44004.977284840519</v>
      </c>
      <c r="E117" s="7">
        <f t="shared" si="24"/>
        <v>0.47260769051716034</v>
      </c>
      <c r="F117" s="7">
        <f t="shared" si="25"/>
        <v>0.52739230948283966</v>
      </c>
      <c r="G117" s="6">
        <f t="shared" si="26"/>
        <v>5927342.7661445886</v>
      </c>
      <c r="H117" s="9">
        <f t="shared" si="37"/>
        <v>314024.00667575124</v>
      </c>
      <c r="I117" s="9">
        <f t="shared" si="38"/>
        <v>270047.53827328735</v>
      </c>
      <c r="J117" s="9"/>
      <c r="K117" s="9"/>
    </row>
    <row r="118" spans="1:11" ht="15.75" x14ac:dyDescent="0.25">
      <c r="A118" s="5">
        <f t="shared" si="22"/>
        <v>116</v>
      </c>
      <c r="B118" s="6">
        <f>'Setup-2'!$B$8</f>
        <v>83438.792135576936</v>
      </c>
      <c r="C118" s="6">
        <f t="shared" si="23"/>
        <v>39724.639235260598</v>
      </c>
      <c r="D118" s="6">
        <f>IF(G117&lt;=0,0,G117*Setup!$B$6/12)</f>
        <v>43714.152900316338</v>
      </c>
      <c r="E118" s="7">
        <f t="shared" si="24"/>
        <v>0.47609317223472442</v>
      </c>
      <c r="F118" s="7">
        <f t="shared" si="25"/>
        <v>0.52390682776527564</v>
      </c>
      <c r="G118" s="6">
        <f t="shared" si="26"/>
        <v>5887618.1269093277</v>
      </c>
      <c r="H118" s="9">
        <f t="shared" si="37"/>
        <v>357738.15957606758</v>
      </c>
      <c r="I118" s="9">
        <f t="shared" si="38"/>
        <v>309772.17750854796</v>
      </c>
      <c r="J118" s="9"/>
      <c r="K118" s="9"/>
    </row>
    <row r="119" spans="1:11" ht="15.75" x14ac:dyDescent="0.25">
      <c r="A119" s="5">
        <f t="shared" si="22"/>
        <v>117</v>
      </c>
      <c r="B119" s="6">
        <f>'Setup-2'!$B$8</f>
        <v>83438.792135576936</v>
      </c>
      <c r="C119" s="6">
        <f t="shared" si="23"/>
        <v>40017.608449620646</v>
      </c>
      <c r="D119" s="6">
        <f>IF(G118&lt;=0,0,G118*Setup!$B$6/12)</f>
        <v>43421.18368595629</v>
      </c>
      <c r="E119" s="7">
        <f t="shared" si="24"/>
        <v>0.47960435937995549</v>
      </c>
      <c r="F119" s="7">
        <f t="shared" si="25"/>
        <v>0.52039564062004451</v>
      </c>
      <c r="G119" s="6">
        <f t="shared" si="26"/>
        <v>5847600.5184597075</v>
      </c>
      <c r="H119" s="9">
        <f t="shared" si="37"/>
        <v>401159.34326202387</v>
      </c>
      <c r="I119" s="9">
        <f t="shared" si="38"/>
        <v>349789.78595816862</v>
      </c>
      <c r="J119" s="9"/>
      <c r="K119" s="9"/>
    </row>
    <row r="120" spans="1:11" ht="15.75" x14ac:dyDescent="0.25">
      <c r="A120" s="5">
        <f t="shared" si="22"/>
        <v>118</v>
      </c>
      <c r="B120" s="6">
        <f>'Setup-2'!$B$8</f>
        <v>83438.792135576936</v>
      </c>
      <c r="C120" s="6">
        <f t="shared" si="23"/>
        <v>40312.738311936591</v>
      </c>
      <c r="D120" s="6">
        <f>IF(G119&lt;=0,0,G119*Setup!$B$6/12)</f>
        <v>43126.053823640344</v>
      </c>
      <c r="E120" s="7">
        <f t="shared" si="24"/>
        <v>0.48314144153038258</v>
      </c>
      <c r="F120" s="7">
        <f t="shared" si="25"/>
        <v>0.51685855846961737</v>
      </c>
      <c r="G120" s="6">
        <f t="shared" si="26"/>
        <v>5807287.7801477714</v>
      </c>
      <c r="H120" s="9">
        <f t="shared" si="37"/>
        <v>444285.39708566421</v>
      </c>
      <c r="I120" s="9">
        <f t="shared" si="38"/>
        <v>390102.52427010523</v>
      </c>
      <c r="J120" s="9"/>
      <c r="K120" s="9"/>
    </row>
    <row r="121" spans="1:11" ht="15.75" x14ac:dyDescent="0.25">
      <c r="A121" s="5">
        <f t="shared" si="22"/>
        <v>119</v>
      </c>
      <c r="B121" s="6">
        <f>'Setup-2'!$B$8</f>
        <v>83438.792135576936</v>
      </c>
      <c r="C121" s="6">
        <f t="shared" si="23"/>
        <v>40610.044756987125</v>
      </c>
      <c r="D121" s="6">
        <f>IF(G120&lt;=0,0,G120*Setup!$B$6/12)</f>
        <v>42828.747378589811</v>
      </c>
      <c r="E121" s="7">
        <f t="shared" si="24"/>
        <v>0.48670460966166917</v>
      </c>
      <c r="F121" s="7">
        <f t="shared" si="25"/>
        <v>0.51329539033833083</v>
      </c>
      <c r="G121" s="6">
        <f t="shared" si="26"/>
        <v>5766677.7353907842</v>
      </c>
      <c r="H121" s="9">
        <f t="shared" si="37"/>
        <v>487114.14446425403</v>
      </c>
      <c r="I121" s="9">
        <f t="shared" si="38"/>
        <v>430712.56902709237</v>
      </c>
      <c r="J121" s="9"/>
      <c r="K121" s="9"/>
    </row>
    <row r="122" spans="1:11" ht="15.75" x14ac:dyDescent="0.25">
      <c r="A122" s="5">
        <f t="shared" si="22"/>
        <v>120</v>
      </c>
      <c r="B122" s="6">
        <f>'Setup-2'!$B$8</f>
        <v>83438.792135576936</v>
      </c>
      <c r="C122" s="6">
        <f t="shared" si="23"/>
        <v>40909.543837069905</v>
      </c>
      <c r="D122" s="6">
        <f>IF(G121&lt;=0,0,G121*Setup!$B$6/12)</f>
        <v>42529.248298507031</v>
      </c>
      <c r="E122" s="7">
        <f t="shared" si="24"/>
        <v>0.49029405615792399</v>
      </c>
      <c r="F122" s="7">
        <f t="shared" si="25"/>
        <v>0.50970594384207601</v>
      </c>
      <c r="G122" s="6">
        <f t="shared" si="26"/>
        <v>5725768.1915537147</v>
      </c>
      <c r="H122" s="9">
        <f t="shared" ref="H122" si="39">H121+D122</f>
        <v>529643.3927627611</v>
      </c>
      <c r="I122" s="9">
        <f t="shared" si="38"/>
        <v>471622.11286416225</v>
      </c>
      <c r="J122" s="9">
        <f>MIN(H122,200000)*'Setup-2'!$B$16</f>
        <v>40000</v>
      </c>
      <c r="K122" s="9">
        <f>MIN(I122,150000)*'Setup-2'!$B$16</f>
        <v>30000</v>
      </c>
    </row>
    <row r="123" spans="1:11" ht="16.5" thickBot="1" x14ac:dyDescent="0.3">
      <c r="A123" s="5">
        <f t="shared" si="22"/>
        <v>121</v>
      </c>
      <c r="B123" s="6">
        <f>'Setup-2'!$B$8</f>
        <v>83438.792135576936</v>
      </c>
      <c r="C123" s="6">
        <f t="shared" si="23"/>
        <v>41211.251722868292</v>
      </c>
      <c r="D123" s="6">
        <f>IF(G122&lt;=0,0,G122*Setup!$B$6/12)</f>
        <v>42227.540412708644</v>
      </c>
      <c r="E123" s="7">
        <f t="shared" si="24"/>
        <v>0.49390997482208865</v>
      </c>
      <c r="F123" s="7">
        <f t="shared" si="25"/>
        <v>0.50609002517791135</v>
      </c>
      <c r="G123" s="6">
        <f t="shared" si="26"/>
        <v>5684556.9398308462</v>
      </c>
      <c r="H123" s="9">
        <f>IF($G122&lt;=0,0,D123)</f>
        <v>42227.540412708644</v>
      </c>
      <c r="I123" s="9">
        <f>IF(G122&lt;=0,0,C123)</f>
        <v>41211.251722868292</v>
      </c>
      <c r="J123" s="3"/>
      <c r="K123" s="3"/>
    </row>
    <row r="124" spans="1:11" ht="16.5" thickBot="1" x14ac:dyDescent="0.3">
      <c r="A124" s="5">
        <f t="shared" si="22"/>
        <v>122</v>
      </c>
      <c r="B124" s="6">
        <f>'Setup-2'!$B$8</f>
        <v>83438.792135576936</v>
      </c>
      <c r="C124" s="6">
        <f t="shared" si="23"/>
        <v>41515.184704324449</v>
      </c>
      <c r="D124" s="6">
        <f>IF(G123&lt;=0,0,G123*Setup!$B$6/12)</f>
        <v>41923.607431252487</v>
      </c>
      <c r="E124" s="7">
        <f t="shared" si="24"/>
        <v>0.4975525608864016</v>
      </c>
      <c r="F124" s="7">
        <f t="shared" si="25"/>
        <v>0.50244743911359846</v>
      </c>
      <c r="G124" s="6">
        <f t="shared" si="26"/>
        <v>5643041.7551265219</v>
      </c>
      <c r="H124" s="9">
        <f>IF($G123&lt;=0,0,H123+D124)</f>
        <v>84151.147843961138</v>
      </c>
      <c r="I124" s="9">
        <f>IF(G122&lt;=0,0,I123+C124)</f>
        <v>82726.436427192733</v>
      </c>
      <c r="J124" s="2"/>
      <c r="K124" s="2"/>
    </row>
    <row r="125" spans="1:11" ht="16.5" thickBot="1" x14ac:dyDescent="0.3">
      <c r="A125" s="5">
        <f t="shared" si="22"/>
        <v>123</v>
      </c>
      <c r="B125" s="6">
        <f>'Setup-2'!$B$8</f>
        <v>83438.792135576936</v>
      </c>
      <c r="C125" s="6">
        <f t="shared" si="23"/>
        <v>41821.359191518837</v>
      </c>
      <c r="D125" s="6">
        <f>IF(G124&lt;=0,0,G124*Setup!$B$6/12)</f>
        <v>41617.432944058099</v>
      </c>
      <c r="E125" s="7">
        <f t="shared" si="24"/>
        <v>0.50122201102293873</v>
      </c>
      <c r="F125" s="7">
        <f t="shared" si="25"/>
        <v>0.49877798897706127</v>
      </c>
      <c r="G125" s="6">
        <f t="shared" si="26"/>
        <v>5601220.3959350027</v>
      </c>
      <c r="H125" s="9">
        <f t="shared" ref="H125:H133" si="40">IF(G124&lt;=0,0,H124+D125)</f>
        <v>125768.58078801923</v>
      </c>
      <c r="I125" s="9">
        <f t="shared" ref="I125:I134" si="41">IF(G123&lt;=0,0,I124+C125)</f>
        <v>124547.79561871156</v>
      </c>
      <c r="J125" s="2"/>
      <c r="K125" s="2"/>
    </row>
    <row r="126" spans="1:11" ht="16.5" thickBot="1" x14ac:dyDescent="0.3">
      <c r="A126" s="5">
        <f t="shared" si="22"/>
        <v>124</v>
      </c>
      <c r="B126" s="6">
        <f>'Setup-2'!$B$8</f>
        <v>83438.792135576936</v>
      </c>
      <c r="C126" s="6">
        <f t="shared" si="23"/>
        <v>42129.791715556297</v>
      </c>
      <c r="D126" s="6">
        <f>IF(G125&lt;=0,0,G125*Setup!$B$6/12)</f>
        <v>41309.000420020639</v>
      </c>
      <c r="E126" s="7">
        <f t="shared" si="24"/>
        <v>0.50491852335423304</v>
      </c>
      <c r="F126" s="7">
        <f t="shared" si="25"/>
        <v>0.49508147664576696</v>
      </c>
      <c r="G126" s="6">
        <f t="shared" si="26"/>
        <v>5559090.604219446</v>
      </c>
      <c r="H126" s="9">
        <f t="shared" si="40"/>
        <v>167077.58120803986</v>
      </c>
      <c r="I126" s="9">
        <f t="shared" si="41"/>
        <v>166677.58733426785</v>
      </c>
      <c r="J126" s="2"/>
      <c r="K126" s="2"/>
    </row>
    <row r="127" spans="1:11" ht="16.5" thickBot="1" x14ac:dyDescent="0.3">
      <c r="A127" s="5">
        <f t="shared" si="22"/>
        <v>125</v>
      </c>
      <c r="B127" s="6">
        <f>'Setup-2'!$B$8</f>
        <v>83438.792135576936</v>
      </c>
      <c r="C127" s="6">
        <f t="shared" si="23"/>
        <v>42440.498929458525</v>
      </c>
      <c r="D127" s="6">
        <f>IF(G126&lt;=0,0,G126*Setup!$B$6/12)</f>
        <v>40998.293206118411</v>
      </c>
      <c r="E127" s="7">
        <f t="shared" si="24"/>
        <v>0.50864229746397049</v>
      </c>
      <c r="F127" s="7">
        <f t="shared" si="25"/>
        <v>0.49135770253602951</v>
      </c>
      <c r="G127" s="6">
        <f t="shared" si="26"/>
        <v>5516650.1052899873</v>
      </c>
      <c r="H127" s="9">
        <f t="shared" si="40"/>
        <v>208075.87441415829</v>
      </c>
      <c r="I127" s="9">
        <f t="shared" si="41"/>
        <v>209118.08626372638</v>
      </c>
      <c r="J127" s="2"/>
      <c r="K127" s="2"/>
    </row>
    <row r="128" spans="1:11" ht="16.5" thickBot="1" x14ac:dyDescent="0.3">
      <c r="A128" s="5">
        <f t="shared" si="22"/>
        <v>126</v>
      </c>
      <c r="B128" s="6">
        <f>'Setup-2'!$B$8</f>
        <v>83438.792135576936</v>
      </c>
      <c r="C128" s="6">
        <f t="shared" si="23"/>
        <v>42753.497609063277</v>
      </c>
      <c r="D128" s="6">
        <f>IF(G127&lt;=0,0,G127*Setup!$B$6/12)</f>
        <v>40685.294526513659</v>
      </c>
      <c r="E128" s="7">
        <f t="shared" si="24"/>
        <v>0.51239353440776725</v>
      </c>
      <c r="F128" s="7">
        <f t="shared" si="25"/>
        <v>0.48760646559223281</v>
      </c>
      <c r="G128" s="6">
        <f t="shared" si="26"/>
        <v>5473896.6076809242</v>
      </c>
      <c r="H128" s="9">
        <f t="shared" si="40"/>
        <v>248761.16894067195</v>
      </c>
      <c r="I128" s="9">
        <f t="shared" si="41"/>
        <v>251871.58387278966</v>
      </c>
      <c r="J128" s="2"/>
      <c r="K128" s="2"/>
    </row>
    <row r="129" spans="1:11" ht="16.5" thickBot="1" x14ac:dyDescent="0.3">
      <c r="A129" s="5">
        <f t="shared" si="22"/>
        <v>127</v>
      </c>
      <c r="B129" s="6">
        <f>'Setup-2'!$B$8</f>
        <v>83438.792135576936</v>
      </c>
      <c r="C129" s="6">
        <f t="shared" si="23"/>
        <v>43068.804653930121</v>
      </c>
      <c r="D129" s="6">
        <f>IF(G128&lt;=0,0,G128*Setup!$B$6/12)</f>
        <v>40369.987481646815</v>
      </c>
      <c r="E129" s="7">
        <f t="shared" si="24"/>
        <v>0.51617243672402457</v>
      </c>
      <c r="F129" s="7">
        <f t="shared" si="25"/>
        <v>0.48382756327597548</v>
      </c>
      <c r="G129" s="6">
        <f t="shared" si="26"/>
        <v>5430827.8030269938</v>
      </c>
      <c r="H129" s="9">
        <f t="shared" si="40"/>
        <v>289131.15642231877</v>
      </c>
      <c r="I129" s="9">
        <f t="shared" si="41"/>
        <v>294940.38852671976</v>
      </c>
      <c r="J129" s="2"/>
      <c r="K129" s="2"/>
    </row>
    <row r="130" spans="1:11" ht="16.5" thickBot="1" x14ac:dyDescent="0.3">
      <c r="A130" s="5">
        <f t="shared" si="22"/>
        <v>128</v>
      </c>
      <c r="B130" s="6">
        <f>'Setup-2'!$B$8</f>
        <v>83438.792135576936</v>
      </c>
      <c r="C130" s="6">
        <f t="shared" si="23"/>
        <v>43386.43708825286</v>
      </c>
      <c r="D130" s="6">
        <f>IF(G129&lt;=0,0,G129*Setup!$B$6/12)</f>
        <v>40052.355047324076</v>
      </c>
      <c r="E130" s="7">
        <f t="shared" si="24"/>
        <v>0.51997920844486423</v>
      </c>
      <c r="F130" s="7">
        <f t="shared" si="25"/>
        <v>0.48002079155513572</v>
      </c>
      <c r="G130" s="6">
        <f t="shared" si="26"/>
        <v>5387441.3659387408</v>
      </c>
      <c r="H130" s="9">
        <f t="shared" si="40"/>
        <v>329183.51146964286</v>
      </c>
      <c r="I130" s="9">
        <f t="shared" si="41"/>
        <v>338326.82561497262</v>
      </c>
      <c r="J130" s="2"/>
      <c r="K130" s="2"/>
    </row>
    <row r="131" spans="1:11" ht="16.5" thickBot="1" x14ac:dyDescent="0.3">
      <c r="A131" s="5">
        <f t="shared" si="22"/>
        <v>129</v>
      </c>
      <c r="B131" s="6">
        <f>'Setup-2'!$B$8</f>
        <v>83438.792135576936</v>
      </c>
      <c r="C131" s="6">
        <f t="shared" si="23"/>
        <v>43706.412061778727</v>
      </c>
      <c r="D131" s="6">
        <f>IF(G130&lt;=0,0,G130*Setup!$B$6/12)</f>
        <v>39732.380073798209</v>
      </c>
      <c r="E131" s="7">
        <f t="shared" si="24"/>
        <v>0.52381405510714518</v>
      </c>
      <c r="F131" s="7">
        <f t="shared" si="25"/>
        <v>0.47618594489285487</v>
      </c>
      <c r="G131" s="6">
        <f t="shared" si="26"/>
        <v>5343734.953876962</v>
      </c>
      <c r="H131" s="9">
        <f t="shared" si="40"/>
        <v>368915.8915434411</v>
      </c>
      <c r="I131" s="9">
        <f t="shared" si="41"/>
        <v>382033.23767675133</v>
      </c>
      <c r="J131" s="2"/>
      <c r="K131" s="2"/>
    </row>
    <row r="132" spans="1:11" ht="16.5" thickBot="1" x14ac:dyDescent="0.3">
      <c r="A132" s="5">
        <f t="shared" ref="A132:A195" si="42">A131+1</f>
        <v>130</v>
      </c>
      <c r="B132" s="6">
        <f>'Setup-2'!$B$8</f>
        <v>83438.792135576936</v>
      </c>
      <c r="C132" s="6">
        <f t="shared" ref="C132:C195" si="43">IF(D132&lt;=0,0,B132-D132)</f>
        <v>44028.746850734344</v>
      </c>
      <c r="D132" s="6">
        <f>IF(G131&lt;=0,0,G131*Setup!$B$6/12)</f>
        <v>39410.045284842592</v>
      </c>
      <c r="E132" s="7">
        <f t="shared" ref="E132:E195" si="44">C132/B132</f>
        <v>0.52767718376356032</v>
      </c>
      <c r="F132" s="7">
        <f t="shared" ref="F132:F195" si="45">D132/B132</f>
        <v>0.47232281623643968</v>
      </c>
      <c r="G132" s="6">
        <f t="shared" ref="G132:G195" si="46">G131-C132</f>
        <v>5299706.2070262274</v>
      </c>
      <c r="H132" s="9">
        <f t="shared" si="40"/>
        <v>408325.93682828371</v>
      </c>
      <c r="I132" s="9">
        <f t="shared" si="41"/>
        <v>426061.98452748568</v>
      </c>
      <c r="J132" s="2"/>
      <c r="K132" s="2"/>
    </row>
    <row r="133" spans="1:11" ht="16.5" thickBot="1" x14ac:dyDescent="0.3">
      <c r="A133" s="5">
        <f t="shared" si="42"/>
        <v>131</v>
      </c>
      <c r="B133" s="6">
        <f>'Setup-2'!$B$8</f>
        <v>83438.792135576936</v>
      </c>
      <c r="C133" s="6">
        <f t="shared" si="43"/>
        <v>44353.458858758509</v>
      </c>
      <c r="D133" s="6">
        <f>IF(G132&lt;=0,0,G132*Setup!$B$6/12)</f>
        <v>39085.333276818426</v>
      </c>
      <c r="E133" s="7">
        <f t="shared" si="44"/>
        <v>0.53156880299381659</v>
      </c>
      <c r="F133" s="7">
        <f t="shared" si="45"/>
        <v>0.46843119700618341</v>
      </c>
      <c r="G133" s="6">
        <f t="shared" si="46"/>
        <v>5255352.7481674692</v>
      </c>
      <c r="H133" s="9">
        <f t="shared" si="40"/>
        <v>447411.27010510216</v>
      </c>
      <c r="I133" s="9">
        <f t="shared" si="41"/>
        <v>470415.44338624418</v>
      </c>
      <c r="J133" s="2"/>
      <c r="K133" s="2"/>
    </row>
    <row r="134" spans="1:11" ht="16.5" thickBot="1" x14ac:dyDescent="0.3">
      <c r="A134" s="5">
        <f t="shared" si="42"/>
        <v>132</v>
      </c>
      <c r="B134" s="6">
        <f>'Setup-2'!$B$8</f>
        <v>83438.792135576936</v>
      </c>
      <c r="C134" s="6">
        <f t="shared" si="43"/>
        <v>44680.56561784185</v>
      </c>
      <c r="D134" s="6">
        <f>IF(G133&lt;=0,0,G133*Setup!$B$6/12)</f>
        <v>38758.226517735086</v>
      </c>
      <c r="E134" s="7">
        <f t="shared" si="44"/>
        <v>0.5354891229158959</v>
      </c>
      <c r="F134" s="7">
        <f t="shared" si="45"/>
        <v>0.46451087708410405</v>
      </c>
      <c r="G134" s="6">
        <f t="shared" si="46"/>
        <v>5210672.1825496275</v>
      </c>
      <c r="H134" s="9">
        <f t="shared" ref="H134" si="47">H133+D134</f>
        <v>486169.49662283727</v>
      </c>
      <c r="I134" s="9">
        <f t="shared" si="41"/>
        <v>515096.00900408602</v>
      </c>
      <c r="J134" s="9">
        <f>MIN(H134,200000)*'Setup-2'!$B$16</f>
        <v>40000</v>
      </c>
      <c r="K134" s="9">
        <f>MIN(I134,150000)*'Setup-2'!$B$16</f>
        <v>30000</v>
      </c>
    </row>
    <row r="135" spans="1:11" ht="16.5" thickBot="1" x14ac:dyDescent="0.3">
      <c r="A135" s="5">
        <f t="shared" si="42"/>
        <v>133</v>
      </c>
      <c r="B135" s="6">
        <f>'Setup-2'!$B$8</f>
        <v>83438.792135576936</v>
      </c>
      <c r="C135" s="6">
        <f t="shared" si="43"/>
        <v>45010.084789273438</v>
      </c>
      <c r="D135" s="6">
        <f>IF(G134&lt;=0,0,G134*Setup!$B$6/12)</f>
        <v>38428.707346303498</v>
      </c>
      <c r="E135" s="7">
        <f t="shared" si="44"/>
        <v>0.53943835519740069</v>
      </c>
      <c r="F135" s="7">
        <f t="shared" si="45"/>
        <v>0.46056164480259926</v>
      </c>
      <c r="G135" s="6">
        <f t="shared" si="46"/>
        <v>5165662.0977603542</v>
      </c>
      <c r="H135" s="9">
        <f>IF($G134&lt;=0,0,D135)</f>
        <v>38428.707346303498</v>
      </c>
      <c r="I135" s="9">
        <f>IF(G134&lt;=0,0,C135)</f>
        <v>45010.084789273438</v>
      </c>
      <c r="J135" s="2"/>
      <c r="K135" s="2"/>
    </row>
    <row r="136" spans="1:11" ht="16.5" thickBot="1" x14ac:dyDescent="0.3">
      <c r="A136" s="5">
        <f t="shared" si="42"/>
        <v>134</v>
      </c>
      <c r="B136" s="6">
        <f>'Setup-2'!$B$8</f>
        <v>83438.792135576936</v>
      </c>
      <c r="C136" s="6">
        <f t="shared" si="43"/>
        <v>45342.034164594326</v>
      </c>
      <c r="D136" s="6">
        <f>IF(G135&lt;=0,0,G135*Setup!$B$6/12)</f>
        <v>38096.75797098261</v>
      </c>
      <c r="E136" s="7">
        <f t="shared" si="44"/>
        <v>0.54341671306698147</v>
      </c>
      <c r="F136" s="7">
        <f t="shared" si="45"/>
        <v>0.45658328693301847</v>
      </c>
      <c r="G136" s="6">
        <f t="shared" si="46"/>
        <v>5120320.0635957597</v>
      </c>
      <c r="H136" s="9">
        <f>IF($G135&lt;=0,0,H135+D136)</f>
        <v>76525.465317286114</v>
      </c>
      <c r="I136" s="9">
        <f>IF(G134&lt;=0,0,I135+C136)</f>
        <v>90352.118953867757</v>
      </c>
      <c r="J136" s="2"/>
      <c r="K136" s="2"/>
    </row>
    <row r="137" spans="1:11" ht="16.5" thickBot="1" x14ac:dyDescent="0.3">
      <c r="A137" s="5">
        <f t="shared" si="42"/>
        <v>135</v>
      </c>
      <c r="B137" s="6">
        <f>'Setup-2'!$B$8</f>
        <v>83438.792135576936</v>
      </c>
      <c r="C137" s="6">
        <f t="shared" si="43"/>
        <v>45676.431666558208</v>
      </c>
      <c r="D137" s="6">
        <f>IF(G136&lt;=0,0,G136*Setup!$B$6/12)</f>
        <v>37762.360469018728</v>
      </c>
      <c r="E137" s="7">
        <f t="shared" si="44"/>
        <v>0.54742441132585051</v>
      </c>
      <c r="F137" s="7">
        <f t="shared" si="45"/>
        <v>0.45257558867414949</v>
      </c>
      <c r="G137" s="6">
        <f t="shared" si="46"/>
        <v>5074643.6319292011</v>
      </c>
      <c r="H137" s="9">
        <f t="shared" ref="H137:H145" si="48">IF(G136&lt;=0,0,H136+D137)</f>
        <v>114287.82578630483</v>
      </c>
      <c r="I137" s="9">
        <f t="shared" ref="I137:I146" si="49">IF(G135&lt;=0,0,I136+C137)</f>
        <v>136028.55062042596</v>
      </c>
      <c r="J137" s="2"/>
      <c r="K137" s="2"/>
    </row>
    <row r="138" spans="1:11" ht="16.5" thickBot="1" x14ac:dyDescent="0.3">
      <c r="A138" s="5">
        <f t="shared" si="42"/>
        <v>136</v>
      </c>
      <c r="B138" s="6">
        <f>'Setup-2'!$B$8</f>
        <v>83438.792135576936</v>
      </c>
      <c r="C138" s="6">
        <f t="shared" si="43"/>
        <v>46013.295350099077</v>
      </c>
      <c r="D138" s="6">
        <f>IF(G137&lt;=0,0,G137*Setup!$B$6/12)</f>
        <v>37425.496785477859</v>
      </c>
      <c r="E138" s="7">
        <f t="shared" si="44"/>
        <v>0.55146166635937865</v>
      </c>
      <c r="F138" s="7">
        <f t="shared" si="45"/>
        <v>0.44853833364062135</v>
      </c>
      <c r="G138" s="6">
        <f t="shared" si="46"/>
        <v>5028630.3365791021</v>
      </c>
      <c r="H138" s="9">
        <f t="shared" si="48"/>
        <v>151713.32257178269</v>
      </c>
      <c r="I138" s="9">
        <f t="shared" si="49"/>
        <v>182041.84597052503</v>
      </c>
      <c r="J138" s="2"/>
      <c r="K138" s="2"/>
    </row>
    <row r="139" spans="1:11" ht="16.5" thickBot="1" x14ac:dyDescent="0.3">
      <c r="A139" s="5">
        <f t="shared" si="42"/>
        <v>137</v>
      </c>
      <c r="B139" s="6">
        <f>'Setup-2'!$B$8</f>
        <v>83438.792135576936</v>
      </c>
      <c r="C139" s="6">
        <f t="shared" si="43"/>
        <v>46352.643403306058</v>
      </c>
      <c r="D139" s="6">
        <f>IF(G138&lt;=0,0,G138*Setup!$B$6/12)</f>
        <v>37086.148732270878</v>
      </c>
      <c r="E139" s="7">
        <f t="shared" si="44"/>
        <v>0.55552869614877909</v>
      </c>
      <c r="F139" s="7">
        <f t="shared" si="45"/>
        <v>0.44447130385122091</v>
      </c>
      <c r="G139" s="6">
        <f t="shared" si="46"/>
        <v>4982277.6931757964</v>
      </c>
      <c r="H139" s="9">
        <f t="shared" si="48"/>
        <v>188799.47130405356</v>
      </c>
      <c r="I139" s="9">
        <f t="shared" si="49"/>
        <v>228394.48937383108</v>
      </c>
      <c r="J139" s="2"/>
      <c r="K139" s="2"/>
    </row>
    <row r="140" spans="1:11" ht="16.5" thickBot="1" x14ac:dyDescent="0.3">
      <c r="A140" s="5">
        <f t="shared" si="42"/>
        <v>138</v>
      </c>
      <c r="B140" s="6">
        <f>'Setup-2'!$B$8</f>
        <v>83438.792135576936</v>
      </c>
      <c r="C140" s="6">
        <f t="shared" si="43"/>
        <v>46694.494148405436</v>
      </c>
      <c r="D140" s="6">
        <f>IF(G139&lt;=0,0,G139*Setup!$B$6/12)</f>
        <v>36744.2979871715</v>
      </c>
      <c r="E140" s="7">
        <f t="shared" si="44"/>
        <v>0.55962572028287627</v>
      </c>
      <c r="F140" s="7">
        <f t="shared" si="45"/>
        <v>0.44037427971712373</v>
      </c>
      <c r="G140" s="6">
        <f t="shared" si="46"/>
        <v>4935583.1990273912</v>
      </c>
      <c r="H140" s="9">
        <f t="shared" si="48"/>
        <v>225543.76929122506</v>
      </c>
      <c r="I140" s="9">
        <f t="shared" si="49"/>
        <v>275088.98352223652</v>
      </c>
      <c r="J140" s="2"/>
      <c r="K140" s="2"/>
    </row>
    <row r="141" spans="1:11" ht="16.5" thickBot="1" x14ac:dyDescent="0.3">
      <c r="A141" s="5">
        <f t="shared" si="42"/>
        <v>139</v>
      </c>
      <c r="B141" s="6">
        <f>'Setup-2'!$B$8</f>
        <v>83438.792135576936</v>
      </c>
      <c r="C141" s="6">
        <f t="shared" si="43"/>
        <v>47038.866042749927</v>
      </c>
      <c r="D141" s="6">
        <f>IF(G140&lt;=0,0,G140*Setup!$B$6/12)</f>
        <v>36399.926092827009</v>
      </c>
      <c r="E141" s="7">
        <f t="shared" si="44"/>
        <v>0.56375295996996255</v>
      </c>
      <c r="F141" s="7">
        <f t="shared" si="45"/>
        <v>0.4362470400300375</v>
      </c>
      <c r="G141" s="6">
        <f t="shared" si="46"/>
        <v>4888544.3329846412</v>
      </c>
      <c r="H141" s="9">
        <f t="shared" si="48"/>
        <v>261943.69538405206</v>
      </c>
      <c r="I141" s="9">
        <f t="shared" si="49"/>
        <v>322127.84956498642</v>
      </c>
      <c r="J141" s="2"/>
      <c r="K141" s="2"/>
    </row>
    <row r="142" spans="1:11" ht="16.5" thickBot="1" x14ac:dyDescent="0.3">
      <c r="A142" s="5">
        <f t="shared" si="42"/>
        <v>140</v>
      </c>
      <c r="B142" s="6">
        <f>'Setup-2'!$B$8</f>
        <v>83438.792135576936</v>
      </c>
      <c r="C142" s="6">
        <f t="shared" si="43"/>
        <v>47385.777679815212</v>
      </c>
      <c r="D142" s="6">
        <f>IF(G141&lt;=0,0,G141*Setup!$B$6/12)</f>
        <v>36053.014455761724</v>
      </c>
      <c r="E142" s="7">
        <f t="shared" si="44"/>
        <v>0.56791063804974107</v>
      </c>
      <c r="F142" s="7">
        <f t="shared" si="45"/>
        <v>0.43208936195025899</v>
      </c>
      <c r="G142" s="6">
        <f t="shared" si="46"/>
        <v>4841158.5553048262</v>
      </c>
      <c r="H142" s="9">
        <f t="shared" si="48"/>
        <v>297996.70983981376</v>
      </c>
      <c r="I142" s="9">
        <f t="shared" si="49"/>
        <v>369513.62724480161</v>
      </c>
      <c r="J142" s="2"/>
      <c r="K142" s="2"/>
    </row>
    <row r="143" spans="1:11" ht="16.5" thickBot="1" x14ac:dyDescent="0.3">
      <c r="A143" s="5">
        <f t="shared" si="42"/>
        <v>141</v>
      </c>
      <c r="B143" s="6">
        <f>'Setup-2'!$B$8</f>
        <v>83438.792135576936</v>
      </c>
      <c r="C143" s="6">
        <f t="shared" si="43"/>
        <v>47735.247790203844</v>
      </c>
      <c r="D143" s="6">
        <f>IF(G142&lt;=0,0,G142*Setup!$B$6/12)</f>
        <v>35703.544345373091</v>
      </c>
      <c r="E143" s="7">
        <f t="shared" si="44"/>
        <v>0.57209897900535778</v>
      </c>
      <c r="F143" s="7">
        <f t="shared" si="45"/>
        <v>0.42790102099464217</v>
      </c>
      <c r="G143" s="6">
        <f t="shared" si="46"/>
        <v>4793423.3075146228</v>
      </c>
      <c r="H143" s="9">
        <f t="shared" si="48"/>
        <v>333700.25418518687</v>
      </c>
      <c r="I143" s="9">
        <f t="shared" si="49"/>
        <v>417248.87503500545</v>
      </c>
      <c r="J143" s="2"/>
      <c r="K143" s="2"/>
    </row>
    <row r="144" spans="1:11" ht="16.5" thickBot="1" x14ac:dyDescent="0.3">
      <c r="A144" s="5">
        <f t="shared" si="42"/>
        <v>142</v>
      </c>
      <c r="B144" s="6">
        <f>'Setup-2'!$B$8</f>
        <v>83438.792135576936</v>
      </c>
      <c r="C144" s="6">
        <f t="shared" si="43"/>
        <v>48087.295242656597</v>
      </c>
      <c r="D144" s="6">
        <f>IF(G143&lt;=0,0,G143*Setup!$B$6/12)</f>
        <v>35351.496892920339</v>
      </c>
      <c r="E144" s="7">
        <f t="shared" si="44"/>
        <v>0.57631820897552233</v>
      </c>
      <c r="F144" s="7">
        <f t="shared" si="45"/>
        <v>0.42368179102447767</v>
      </c>
      <c r="G144" s="6">
        <f t="shared" si="46"/>
        <v>4745336.0122719659</v>
      </c>
      <c r="H144" s="9">
        <f t="shared" si="48"/>
        <v>369051.75107810722</v>
      </c>
      <c r="I144" s="9">
        <f t="shared" si="49"/>
        <v>465336.17027766205</v>
      </c>
      <c r="J144" s="2"/>
      <c r="K144" s="2"/>
    </row>
    <row r="145" spans="1:11" ht="16.5" thickBot="1" x14ac:dyDescent="0.3">
      <c r="A145" s="5">
        <f t="shared" si="42"/>
        <v>143</v>
      </c>
      <c r="B145" s="6">
        <f>'Setup-2'!$B$8</f>
        <v>83438.792135576936</v>
      </c>
      <c r="C145" s="6">
        <f t="shared" si="43"/>
        <v>48441.939045071187</v>
      </c>
      <c r="D145" s="6">
        <f>IF(G144&lt;=0,0,G144*Setup!$B$6/12)</f>
        <v>34996.853090505749</v>
      </c>
      <c r="E145" s="7">
        <f t="shared" si="44"/>
        <v>0.58056855576671673</v>
      </c>
      <c r="F145" s="7">
        <f t="shared" si="45"/>
        <v>0.41943144423328321</v>
      </c>
      <c r="G145" s="6">
        <f t="shared" si="46"/>
        <v>4696894.0732268943</v>
      </c>
      <c r="H145" s="9">
        <f t="shared" si="48"/>
        <v>404048.60416861298</v>
      </c>
      <c r="I145" s="9">
        <f t="shared" si="49"/>
        <v>513778.10932273325</v>
      </c>
      <c r="J145" s="2"/>
      <c r="K145" s="2"/>
    </row>
    <row r="146" spans="1:11" ht="16.5" thickBot="1" x14ac:dyDescent="0.3">
      <c r="A146" s="5">
        <f t="shared" si="42"/>
        <v>144</v>
      </c>
      <c r="B146" s="6">
        <f>'Setup-2'!$B$8</f>
        <v>83438.792135576936</v>
      </c>
      <c r="C146" s="6">
        <f t="shared" si="43"/>
        <v>48799.198345528588</v>
      </c>
      <c r="D146" s="6">
        <f>IF(G145&lt;=0,0,G145*Setup!$B$6/12)</f>
        <v>34639.593790048348</v>
      </c>
      <c r="E146" s="7">
        <f t="shared" si="44"/>
        <v>0.5848502488654963</v>
      </c>
      <c r="F146" s="7">
        <f t="shared" si="45"/>
        <v>0.4151497511345037</v>
      </c>
      <c r="G146" s="6">
        <f t="shared" si="46"/>
        <v>4648094.8748813653</v>
      </c>
      <c r="H146" s="9">
        <f t="shared" ref="H146" si="50">H145+D146</f>
        <v>438688.1979586613</v>
      </c>
      <c r="I146" s="9">
        <f t="shared" si="49"/>
        <v>562577.30766826181</v>
      </c>
      <c r="J146" s="9">
        <f>MIN(H146,200000)*'Setup-2'!$B$16</f>
        <v>40000</v>
      </c>
      <c r="K146" s="9">
        <f>MIN(I146,150000)*'Setup-2'!$B$16</f>
        <v>30000</v>
      </c>
    </row>
    <row r="147" spans="1:11" ht="16.5" thickBot="1" x14ac:dyDescent="0.3">
      <c r="A147" s="5">
        <f t="shared" si="42"/>
        <v>145</v>
      </c>
      <c r="B147" s="6">
        <f>'Setup-2'!$B$8</f>
        <v>83438.792135576936</v>
      </c>
      <c r="C147" s="6">
        <f t="shared" si="43"/>
        <v>49159.09243332687</v>
      </c>
      <c r="D147" s="6">
        <f>IF(G146&lt;=0,0,G146*Setup!$B$6/12)</f>
        <v>34279.699702250065</v>
      </c>
      <c r="E147" s="7">
        <f t="shared" si="44"/>
        <v>0.58916351945087941</v>
      </c>
      <c r="F147" s="7">
        <f t="shared" si="45"/>
        <v>0.41083648054912053</v>
      </c>
      <c r="G147" s="6">
        <f t="shared" si="46"/>
        <v>4598935.7824480385</v>
      </c>
      <c r="H147" s="9">
        <f>IF($G146&lt;=0,0,D147)</f>
        <v>34279.699702250065</v>
      </c>
      <c r="I147" s="9">
        <f>IF(G146&lt;=0,0,C147)</f>
        <v>49159.09243332687</v>
      </c>
      <c r="J147" s="2"/>
      <c r="K147" s="2"/>
    </row>
    <row r="148" spans="1:11" ht="16.5" thickBot="1" x14ac:dyDescent="0.3">
      <c r="A148" s="5">
        <f t="shared" si="42"/>
        <v>146</v>
      </c>
      <c r="B148" s="6">
        <f>'Setup-2'!$B$8</f>
        <v>83438.792135576936</v>
      </c>
      <c r="C148" s="6">
        <f t="shared" si="43"/>
        <v>49521.640740022653</v>
      </c>
      <c r="D148" s="6">
        <f>IF(G147&lt;=0,0,G147*Setup!$B$6/12)</f>
        <v>33917.151395554283</v>
      </c>
      <c r="E148" s="7">
        <f t="shared" si="44"/>
        <v>0.59350860040682962</v>
      </c>
      <c r="F148" s="7">
        <f t="shared" si="45"/>
        <v>0.40649139959317032</v>
      </c>
      <c r="G148" s="6">
        <f t="shared" si="46"/>
        <v>4549414.1417080155</v>
      </c>
      <c r="H148" s="9">
        <f>IF($G147&lt;=0,0,H147+D148)</f>
        <v>68196.851097804349</v>
      </c>
      <c r="I148" s="9">
        <f>IF(G146&lt;=0,0,I147+C148)</f>
        <v>98680.733173349523</v>
      </c>
      <c r="J148" s="2"/>
      <c r="K148" s="2"/>
    </row>
    <row r="149" spans="1:11" ht="16.5" thickBot="1" x14ac:dyDescent="0.3">
      <c r="A149" s="5">
        <f t="shared" si="42"/>
        <v>147</v>
      </c>
      <c r="B149" s="6">
        <f>'Setup-2'!$B$8</f>
        <v>83438.792135576936</v>
      </c>
      <c r="C149" s="6">
        <f t="shared" si="43"/>
        <v>49886.862840480324</v>
      </c>
      <c r="D149" s="6">
        <f>IF(G148&lt;=0,0,G148*Setup!$B$6/12)</f>
        <v>33551.929295096612</v>
      </c>
      <c r="E149" s="7">
        <f t="shared" si="44"/>
        <v>0.59788572633483006</v>
      </c>
      <c r="F149" s="7">
        <f t="shared" si="45"/>
        <v>0.40211427366516994</v>
      </c>
      <c r="G149" s="6">
        <f t="shared" si="46"/>
        <v>4499527.2788675353</v>
      </c>
      <c r="H149" s="9">
        <f t="shared" ref="H149:H157" si="51">IF(G148&lt;=0,0,H148+D149)</f>
        <v>101748.78039290095</v>
      </c>
      <c r="I149" s="9">
        <f t="shared" ref="I149:I158" si="52">IF(G147&lt;=0,0,I148+C149)</f>
        <v>148567.59601382984</v>
      </c>
      <c r="J149" s="2"/>
      <c r="K149" s="2"/>
    </row>
    <row r="150" spans="1:11" ht="16.5" thickBot="1" x14ac:dyDescent="0.3">
      <c r="A150" s="5">
        <f t="shared" si="42"/>
        <v>148</v>
      </c>
      <c r="B150" s="6">
        <f>'Setup-2'!$B$8</f>
        <v>83438.792135576936</v>
      </c>
      <c r="C150" s="6">
        <f t="shared" si="43"/>
        <v>50254.778453928862</v>
      </c>
      <c r="D150" s="6">
        <f>IF(G149&lt;=0,0,G149*Setup!$B$6/12)</f>
        <v>33184.013681648074</v>
      </c>
      <c r="E150" s="7">
        <f t="shared" si="44"/>
        <v>0.6022951335665494</v>
      </c>
      <c r="F150" s="7">
        <f t="shared" si="45"/>
        <v>0.3977048664334506</v>
      </c>
      <c r="G150" s="6">
        <f t="shared" si="46"/>
        <v>4449272.5004136069</v>
      </c>
      <c r="H150" s="9">
        <f t="shared" si="51"/>
        <v>134932.79407454902</v>
      </c>
      <c r="I150" s="9">
        <f t="shared" si="52"/>
        <v>198822.37446775869</v>
      </c>
      <c r="J150" s="2"/>
      <c r="K150" s="2"/>
    </row>
    <row r="151" spans="1:11" ht="16.5" thickBot="1" x14ac:dyDescent="0.3">
      <c r="A151" s="5">
        <f t="shared" si="42"/>
        <v>149</v>
      </c>
      <c r="B151" s="6">
        <f>'Setup-2'!$B$8</f>
        <v>83438.792135576936</v>
      </c>
      <c r="C151" s="6">
        <f t="shared" si="43"/>
        <v>50625.407445026583</v>
      </c>
      <c r="D151" s="6">
        <f>IF(G150&lt;=0,0,G150*Setup!$B$6/12)</f>
        <v>32813.384690550352</v>
      </c>
      <c r="E151" s="7">
        <f t="shared" si="44"/>
        <v>0.60673706017660267</v>
      </c>
      <c r="F151" s="7">
        <f t="shared" si="45"/>
        <v>0.39326293982339733</v>
      </c>
      <c r="G151" s="6">
        <f t="shared" si="46"/>
        <v>4398647.0929685803</v>
      </c>
      <c r="H151" s="9">
        <f t="shared" si="51"/>
        <v>167746.17876509938</v>
      </c>
      <c r="I151" s="9">
        <f t="shared" si="52"/>
        <v>249447.78191278529</v>
      </c>
      <c r="J151" s="2"/>
      <c r="K151" s="2"/>
    </row>
    <row r="152" spans="1:11" ht="16.5" thickBot="1" x14ac:dyDescent="0.3">
      <c r="A152" s="5">
        <f t="shared" si="42"/>
        <v>150</v>
      </c>
      <c r="B152" s="6">
        <f>'Setup-2'!$B$8</f>
        <v>83438.792135576936</v>
      </c>
      <c r="C152" s="6">
        <f t="shared" si="43"/>
        <v>50998.769824933654</v>
      </c>
      <c r="D152" s="6">
        <f>IF(G151&lt;=0,0,G151*Setup!$B$6/12)</f>
        <v>32440.022310643279</v>
      </c>
      <c r="E152" s="7">
        <f t="shared" si="44"/>
        <v>0.61121174599540506</v>
      </c>
      <c r="F152" s="7">
        <f t="shared" si="45"/>
        <v>0.38878825400459488</v>
      </c>
      <c r="G152" s="6">
        <f t="shared" si="46"/>
        <v>4347648.3231436471</v>
      </c>
      <c r="H152" s="9">
        <f t="shared" si="51"/>
        <v>200186.20107574266</v>
      </c>
      <c r="I152" s="9">
        <f t="shared" si="52"/>
        <v>300446.55173771892</v>
      </c>
      <c r="J152" s="2"/>
      <c r="K152" s="2"/>
    </row>
    <row r="153" spans="1:11" ht="16.5" thickBot="1" x14ac:dyDescent="0.3">
      <c r="A153" s="5">
        <f t="shared" si="42"/>
        <v>151</v>
      </c>
      <c r="B153" s="6">
        <f>'Setup-2'!$B$8</f>
        <v>83438.792135576936</v>
      </c>
      <c r="C153" s="6">
        <f t="shared" si="43"/>
        <v>51374.88575239254</v>
      </c>
      <c r="D153" s="6">
        <f>IF(G152&lt;=0,0,G152*Setup!$B$6/12)</f>
        <v>32063.906383184396</v>
      </c>
      <c r="E153" s="7">
        <f t="shared" si="44"/>
        <v>0.61571943262212125</v>
      </c>
      <c r="F153" s="7">
        <f t="shared" si="45"/>
        <v>0.3842805673778788</v>
      </c>
      <c r="G153" s="6">
        <f t="shared" si="46"/>
        <v>4296273.4373912541</v>
      </c>
      <c r="H153" s="9">
        <f t="shared" si="51"/>
        <v>232250.10745892706</v>
      </c>
      <c r="I153" s="9">
        <f t="shared" si="52"/>
        <v>351821.43749011145</v>
      </c>
      <c r="J153" s="2"/>
      <c r="K153" s="2"/>
    </row>
    <row r="154" spans="1:11" ht="16.5" thickBot="1" x14ac:dyDescent="0.3">
      <c r="A154" s="5">
        <f t="shared" si="42"/>
        <v>152</v>
      </c>
      <c r="B154" s="6">
        <f>'Setup-2'!$B$8</f>
        <v>83438.792135576936</v>
      </c>
      <c r="C154" s="6">
        <f t="shared" si="43"/>
        <v>51753.775534816436</v>
      </c>
      <c r="D154" s="6">
        <f>IF(G153&lt;=0,0,G153*Setup!$B$6/12)</f>
        <v>31685.016600760497</v>
      </c>
      <c r="E154" s="7">
        <f t="shared" si="44"/>
        <v>0.62026036343770941</v>
      </c>
      <c r="F154" s="7">
        <f t="shared" si="45"/>
        <v>0.37973963656229059</v>
      </c>
      <c r="G154" s="6">
        <f t="shared" si="46"/>
        <v>4244519.661856438</v>
      </c>
      <c r="H154" s="9">
        <f t="shared" si="51"/>
        <v>263935.12405968754</v>
      </c>
      <c r="I154" s="9">
        <f t="shared" si="52"/>
        <v>403575.21302492789</v>
      </c>
      <c r="J154" s="2"/>
      <c r="K154" s="2"/>
    </row>
    <row r="155" spans="1:11" ht="16.5" thickBot="1" x14ac:dyDescent="0.3">
      <c r="A155" s="5">
        <f t="shared" si="42"/>
        <v>153</v>
      </c>
      <c r="B155" s="6">
        <f>'Setup-2'!$B$8</f>
        <v>83438.792135576936</v>
      </c>
      <c r="C155" s="6">
        <f t="shared" si="43"/>
        <v>52135.459629385703</v>
      </c>
      <c r="D155" s="6">
        <f>IF(G154&lt;=0,0,G154*Setup!$B$6/12)</f>
        <v>31303.332506191229</v>
      </c>
      <c r="E155" s="7">
        <f t="shared" si="44"/>
        <v>0.62483478361806244</v>
      </c>
      <c r="F155" s="7">
        <f t="shared" si="45"/>
        <v>0.37516521638193756</v>
      </c>
      <c r="G155" s="6">
        <f t="shared" si="46"/>
        <v>4192384.2022270523</v>
      </c>
      <c r="H155" s="9">
        <f t="shared" si="51"/>
        <v>295238.45656587876</v>
      </c>
      <c r="I155" s="9">
        <f t="shared" si="52"/>
        <v>455710.67265431362</v>
      </c>
      <c r="J155" s="2"/>
      <c r="K155" s="2"/>
    </row>
    <row r="156" spans="1:11" ht="16.5" thickBot="1" x14ac:dyDescent="0.3">
      <c r="A156" s="5">
        <f t="shared" si="42"/>
        <v>154</v>
      </c>
      <c r="B156" s="6">
        <f>'Setup-2'!$B$8</f>
        <v>83438.792135576936</v>
      </c>
      <c r="C156" s="6">
        <f t="shared" si="43"/>
        <v>52519.95864415243</v>
      </c>
      <c r="D156" s="6">
        <f>IF(G155&lt;=0,0,G155*Setup!$B$6/12)</f>
        <v>30918.83349142451</v>
      </c>
      <c r="E156" s="7">
        <f t="shared" si="44"/>
        <v>0.62944294014724567</v>
      </c>
      <c r="F156" s="7">
        <f t="shared" si="45"/>
        <v>0.37055705985275433</v>
      </c>
      <c r="G156" s="6">
        <f t="shared" si="46"/>
        <v>4139864.2435828997</v>
      </c>
      <c r="H156" s="9">
        <f t="shared" si="51"/>
        <v>326157.29005730327</v>
      </c>
      <c r="I156" s="9">
        <f t="shared" si="52"/>
        <v>508230.63129846606</v>
      </c>
      <c r="J156" s="2"/>
      <c r="K156" s="2"/>
    </row>
    <row r="157" spans="1:11" ht="16.5" thickBot="1" x14ac:dyDescent="0.3">
      <c r="A157" s="5">
        <f t="shared" si="42"/>
        <v>155</v>
      </c>
      <c r="B157" s="6">
        <f>'Setup-2'!$B$8</f>
        <v>83438.792135576936</v>
      </c>
      <c r="C157" s="6">
        <f t="shared" si="43"/>
        <v>52907.293339153053</v>
      </c>
      <c r="D157" s="6">
        <f>IF(G156&lt;=0,0,G156*Setup!$B$6/12)</f>
        <v>30531.498796423883</v>
      </c>
      <c r="E157" s="7">
        <f t="shared" si="44"/>
        <v>0.63408508183083168</v>
      </c>
      <c r="F157" s="7">
        <f t="shared" si="45"/>
        <v>0.36591491816916838</v>
      </c>
      <c r="G157" s="6">
        <f t="shared" si="46"/>
        <v>4086956.9502437469</v>
      </c>
      <c r="H157" s="9">
        <f t="shared" si="51"/>
        <v>356688.78885372716</v>
      </c>
      <c r="I157" s="9">
        <f t="shared" si="52"/>
        <v>561137.92463761917</v>
      </c>
      <c r="J157" s="2"/>
      <c r="K157" s="2"/>
    </row>
    <row r="158" spans="1:11" ht="16.5" thickBot="1" x14ac:dyDescent="0.3">
      <c r="A158" s="5">
        <f t="shared" si="42"/>
        <v>156</v>
      </c>
      <c r="B158" s="6">
        <f>'Setup-2'!$B$8</f>
        <v>83438.792135576936</v>
      </c>
      <c r="C158" s="6">
        <f t="shared" si="43"/>
        <v>53297.484627529309</v>
      </c>
      <c r="D158" s="6">
        <f>IF(G157&lt;=0,0,G157*Setup!$B$6/12)</f>
        <v>30141.30750804763</v>
      </c>
      <c r="E158" s="7">
        <f t="shared" si="44"/>
        <v>0.63876145930933403</v>
      </c>
      <c r="F158" s="7">
        <f t="shared" si="45"/>
        <v>0.36123854069066597</v>
      </c>
      <c r="G158" s="6">
        <f t="shared" si="46"/>
        <v>4033659.4656162173</v>
      </c>
      <c r="H158" s="9">
        <f t="shared" ref="H158" si="53">H157+D158</f>
        <v>386830.09636177478</v>
      </c>
      <c r="I158" s="9">
        <f t="shared" si="52"/>
        <v>614435.40926514845</v>
      </c>
      <c r="J158" s="9">
        <f>MIN(H158,200000)*Setup!$B$16</f>
        <v>40000</v>
      </c>
      <c r="K158" s="9">
        <f>MIN(I158,150000)*Setup!$B$16</f>
        <v>30000</v>
      </c>
    </row>
    <row r="159" spans="1:11" ht="16.5" thickBot="1" x14ac:dyDescent="0.3">
      <c r="A159" s="5">
        <f t="shared" si="42"/>
        <v>157</v>
      </c>
      <c r="B159" s="6">
        <f>'Setup-2'!$B$8</f>
        <v>83438.792135576936</v>
      </c>
      <c r="C159" s="6">
        <f t="shared" si="43"/>
        <v>53690.55357665733</v>
      </c>
      <c r="D159" s="6">
        <f>IF(G158&lt;=0,0,G158*Setup!$B$6/12)</f>
        <v>29748.238558919602</v>
      </c>
      <c r="E159" s="7">
        <f t="shared" si="44"/>
        <v>0.64347232507174035</v>
      </c>
      <c r="F159" s="7">
        <f t="shared" si="45"/>
        <v>0.35652767492825965</v>
      </c>
      <c r="G159" s="6">
        <f t="shared" si="46"/>
        <v>3979968.9120395598</v>
      </c>
      <c r="H159" s="9">
        <f>IF($G158&lt;=0,0,D159)</f>
        <v>29748.238558919602</v>
      </c>
      <c r="I159" s="9">
        <f>IF(G158&lt;=0,0,C159)</f>
        <v>53690.55357665733</v>
      </c>
      <c r="J159" s="2"/>
      <c r="K159" s="2"/>
    </row>
    <row r="160" spans="1:11" ht="16.5" thickBot="1" x14ac:dyDescent="0.3">
      <c r="A160" s="5">
        <f t="shared" si="42"/>
        <v>158</v>
      </c>
      <c r="B160" s="6">
        <f>'Setup-2'!$B$8</f>
        <v>83438.792135576936</v>
      </c>
      <c r="C160" s="6">
        <f t="shared" si="43"/>
        <v>54086.521409285182</v>
      </c>
      <c r="D160" s="6">
        <f>IF(G159&lt;=0,0,G159*Setup!$B$6/12)</f>
        <v>29352.270726291754</v>
      </c>
      <c r="E160" s="7">
        <f t="shared" si="44"/>
        <v>0.64821793346914447</v>
      </c>
      <c r="F160" s="7">
        <f t="shared" si="45"/>
        <v>0.35178206653085559</v>
      </c>
      <c r="G160" s="6">
        <f t="shared" si="46"/>
        <v>3925882.3906302745</v>
      </c>
      <c r="H160" s="9">
        <f>IF($G159&lt;=0,0,H159+D160)</f>
        <v>59100.509285211359</v>
      </c>
      <c r="I160" s="9">
        <f>IF(G158&lt;=0,0,I159+C160)</f>
        <v>107777.07498594251</v>
      </c>
      <c r="J160" s="2"/>
      <c r="K160" s="2"/>
    </row>
    <row r="161" spans="1:11" ht="16.5" thickBot="1" x14ac:dyDescent="0.3">
      <c r="A161" s="5">
        <f t="shared" si="42"/>
        <v>159</v>
      </c>
      <c r="B161" s="6">
        <f>'Setup-2'!$B$8</f>
        <v>83438.792135576936</v>
      </c>
      <c r="C161" s="6">
        <f t="shared" si="43"/>
        <v>54485.409504678668</v>
      </c>
      <c r="D161" s="6">
        <f>IF(G160&lt;=0,0,G160*Setup!$B$6/12)</f>
        <v>28953.382630898272</v>
      </c>
      <c r="E161" s="7">
        <f t="shared" si="44"/>
        <v>0.65299854072847952</v>
      </c>
      <c r="F161" s="7">
        <f t="shared" si="45"/>
        <v>0.3470014592715206</v>
      </c>
      <c r="G161" s="6">
        <f t="shared" si="46"/>
        <v>3871396.981125596</v>
      </c>
      <c r="H161" s="9">
        <f t="shared" ref="H161:H169" si="54">IF(G160&lt;=0,0,H160+D161)</f>
        <v>88053.891916109627</v>
      </c>
      <c r="I161" s="9">
        <f t="shared" ref="I161:I170" si="55">IF(G159&lt;=0,0,I160+C161)</f>
        <v>162262.48449062119</v>
      </c>
      <c r="J161" s="2"/>
      <c r="K161" s="2"/>
    </row>
    <row r="162" spans="1:11" ht="16.5" thickBot="1" x14ac:dyDescent="0.3">
      <c r="A162" s="5">
        <f t="shared" si="42"/>
        <v>160</v>
      </c>
      <c r="B162" s="6">
        <f>'Setup-2'!$B$8</f>
        <v>83438.792135576936</v>
      </c>
      <c r="C162" s="6">
        <f t="shared" si="43"/>
        <v>54887.239399775674</v>
      </c>
      <c r="D162" s="6">
        <f>IF(G161&lt;=0,0,G161*Setup!$B$6/12)</f>
        <v>28551.552735801266</v>
      </c>
      <c r="E162" s="7">
        <f t="shared" si="44"/>
        <v>0.65781440496635202</v>
      </c>
      <c r="F162" s="7">
        <f t="shared" si="45"/>
        <v>0.34218559503364804</v>
      </c>
      <c r="G162" s="6">
        <f t="shared" si="46"/>
        <v>3816509.7417258201</v>
      </c>
      <c r="H162" s="9">
        <f t="shared" si="54"/>
        <v>116605.44465191089</v>
      </c>
      <c r="I162" s="9">
        <f t="shared" si="55"/>
        <v>217149.72389039688</v>
      </c>
      <c r="J162" s="2"/>
      <c r="K162" s="2"/>
    </row>
    <row r="163" spans="1:11" ht="16.5" thickBot="1" x14ac:dyDescent="0.3">
      <c r="A163" s="5">
        <f t="shared" si="42"/>
        <v>161</v>
      </c>
      <c r="B163" s="6">
        <f>'Setup-2'!$B$8</f>
        <v>83438.792135576936</v>
      </c>
      <c r="C163" s="6">
        <f t="shared" si="43"/>
        <v>55292.032790349011</v>
      </c>
      <c r="D163" s="6">
        <f>IF(G162&lt;=0,0,G162*Setup!$B$6/12)</f>
        <v>28146.759345227922</v>
      </c>
      <c r="E163" s="7">
        <f t="shared" si="44"/>
        <v>0.66266578620297878</v>
      </c>
      <c r="F163" s="7">
        <f t="shared" si="45"/>
        <v>0.33733421379702122</v>
      </c>
      <c r="G163" s="6">
        <f t="shared" si="46"/>
        <v>3761217.7089354713</v>
      </c>
      <c r="H163" s="9">
        <f t="shared" si="54"/>
        <v>144752.2039971388</v>
      </c>
      <c r="I163" s="9">
        <f t="shared" si="55"/>
        <v>272441.75668074586</v>
      </c>
      <c r="J163" s="2"/>
      <c r="K163" s="2"/>
    </row>
    <row r="164" spans="1:11" ht="16.5" thickBot="1" x14ac:dyDescent="0.3">
      <c r="A164" s="5">
        <f t="shared" si="42"/>
        <v>162</v>
      </c>
      <c r="B164" s="6">
        <f>'Setup-2'!$B$8</f>
        <v>83438.792135576936</v>
      </c>
      <c r="C164" s="6">
        <f t="shared" si="43"/>
        <v>55699.811532177831</v>
      </c>
      <c r="D164" s="6">
        <f>IF(G163&lt;=0,0,G163*Setup!$B$6/12)</f>
        <v>27738.980603399101</v>
      </c>
      <c r="E164" s="7">
        <f t="shared" si="44"/>
        <v>0.66755294637622564</v>
      </c>
      <c r="F164" s="7">
        <f t="shared" si="45"/>
        <v>0.33244705362377425</v>
      </c>
      <c r="G164" s="6">
        <f t="shared" si="46"/>
        <v>3705517.8974032933</v>
      </c>
      <c r="H164" s="9">
        <f t="shared" si="54"/>
        <v>172491.1846005379</v>
      </c>
      <c r="I164" s="9">
        <f t="shared" si="55"/>
        <v>328141.56821292371</v>
      </c>
      <c r="J164" s="2"/>
      <c r="K164" s="2"/>
    </row>
    <row r="165" spans="1:11" ht="16.5" thickBot="1" x14ac:dyDescent="0.3">
      <c r="A165" s="5">
        <f t="shared" si="42"/>
        <v>163</v>
      </c>
      <c r="B165" s="6">
        <f>'Setup-2'!$B$8</f>
        <v>83438.792135576936</v>
      </c>
      <c r="C165" s="6">
        <f t="shared" si="43"/>
        <v>56110.597642227644</v>
      </c>
      <c r="D165" s="6">
        <f>IF(G164&lt;=0,0,G164*Setup!$B$6/12)</f>
        <v>27328.194493349289</v>
      </c>
      <c r="E165" s="7">
        <f t="shared" si="44"/>
        <v>0.6724761493557504</v>
      </c>
      <c r="F165" s="7">
        <f t="shared" si="45"/>
        <v>0.3275238506442496</v>
      </c>
      <c r="G165" s="6">
        <f t="shared" si="46"/>
        <v>3649407.2997610657</v>
      </c>
      <c r="H165" s="9">
        <f t="shared" si="54"/>
        <v>199819.3790938872</v>
      </c>
      <c r="I165" s="9">
        <f t="shared" si="55"/>
        <v>384252.16585515137</v>
      </c>
      <c r="J165" s="2"/>
      <c r="K165" s="2"/>
    </row>
    <row r="166" spans="1:11" ht="16.5" thickBot="1" x14ac:dyDescent="0.3">
      <c r="A166" s="5">
        <f t="shared" si="42"/>
        <v>164</v>
      </c>
      <c r="B166" s="6">
        <f>'Setup-2'!$B$8</f>
        <v>83438.792135576936</v>
      </c>
      <c r="C166" s="6">
        <f t="shared" si="43"/>
        <v>56524.413299839071</v>
      </c>
      <c r="D166" s="6">
        <f>IF(G165&lt;=0,0,G165*Setup!$B$6/12)</f>
        <v>26914.378835737862</v>
      </c>
      <c r="E166" s="7">
        <f t="shared" si="44"/>
        <v>0.67743566095724894</v>
      </c>
      <c r="F166" s="7">
        <f t="shared" si="45"/>
        <v>0.32256433904275095</v>
      </c>
      <c r="G166" s="6">
        <f t="shared" si="46"/>
        <v>3592882.8864612267</v>
      </c>
      <c r="H166" s="9">
        <f t="shared" si="54"/>
        <v>226733.75792962505</v>
      </c>
      <c r="I166" s="9">
        <f t="shared" si="55"/>
        <v>440776.57915499044</v>
      </c>
      <c r="J166" s="2"/>
      <c r="K166" s="2"/>
    </row>
    <row r="167" spans="1:11" ht="16.5" thickBot="1" x14ac:dyDescent="0.3">
      <c r="A167" s="5">
        <f t="shared" si="42"/>
        <v>165</v>
      </c>
      <c r="B167" s="6">
        <f>'Setup-2'!$B$8</f>
        <v>83438.792135576936</v>
      </c>
      <c r="C167" s="6">
        <f t="shared" si="43"/>
        <v>56941.280847925387</v>
      </c>
      <c r="D167" s="6">
        <f>IF(G166&lt;=0,0,G166*Setup!$B$6/12)</f>
        <v>26497.511287651545</v>
      </c>
      <c r="E167" s="7">
        <f t="shared" si="44"/>
        <v>0.68243174895680869</v>
      </c>
      <c r="F167" s="7">
        <f t="shared" si="45"/>
        <v>0.3175682510431912</v>
      </c>
      <c r="G167" s="6">
        <f t="shared" si="46"/>
        <v>3535941.6056133015</v>
      </c>
      <c r="H167" s="9">
        <f t="shared" si="54"/>
        <v>253231.2692172766</v>
      </c>
      <c r="I167" s="9">
        <f t="shared" si="55"/>
        <v>497717.86000291584</v>
      </c>
      <c r="J167" s="2"/>
      <c r="K167" s="2"/>
    </row>
    <row r="168" spans="1:11" ht="16.5" thickBot="1" x14ac:dyDescent="0.3">
      <c r="A168" s="5">
        <f t="shared" si="42"/>
        <v>166</v>
      </c>
      <c r="B168" s="6">
        <f>'Setup-2'!$B$8</f>
        <v>83438.792135576936</v>
      </c>
      <c r="C168" s="6">
        <f t="shared" si="43"/>
        <v>57361.222794178844</v>
      </c>
      <c r="D168" s="6">
        <f>IF(G167&lt;=0,0,G167*Setup!$B$6/12)</f>
        <v>26077.569341398095</v>
      </c>
      <c r="E168" s="7">
        <f t="shared" si="44"/>
        <v>0.68746468310536535</v>
      </c>
      <c r="F168" s="7">
        <f t="shared" si="45"/>
        <v>0.31253531689463476</v>
      </c>
      <c r="G168" s="6">
        <f t="shared" si="46"/>
        <v>3478580.3828191226</v>
      </c>
      <c r="H168" s="9">
        <f t="shared" si="54"/>
        <v>279308.83855867467</v>
      </c>
      <c r="I168" s="9">
        <f t="shared" si="55"/>
        <v>555079.08279709471</v>
      </c>
      <c r="J168" s="2"/>
      <c r="K168" s="2"/>
    </row>
    <row r="169" spans="1:11" ht="16.5" thickBot="1" x14ac:dyDescent="0.3">
      <c r="A169" s="5">
        <f t="shared" si="42"/>
        <v>167</v>
      </c>
      <c r="B169" s="6">
        <f>'Setup-2'!$B$8</f>
        <v>83438.792135576936</v>
      </c>
      <c r="C169" s="6">
        <f t="shared" si="43"/>
        <v>57784.261812285913</v>
      </c>
      <c r="D169" s="6">
        <f>IF(G168&lt;=0,0,G168*Setup!$B$6/12)</f>
        <v>25654.530323291026</v>
      </c>
      <c r="E169" s="7">
        <f t="shared" si="44"/>
        <v>0.69253473514326735</v>
      </c>
      <c r="F169" s="7">
        <f t="shared" si="45"/>
        <v>0.3074652648567327</v>
      </c>
      <c r="G169" s="6">
        <f t="shared" si="46"/>
        <v>3420796.1210068366</v>
      </c>
      <c r="H169" s="9">
        <f t="shared" si="54"/>
        <v>304963.3688819657</v>
      </c>
      <c r="I169" s="9">
        <f t="shared" si="55"/>
        <v>612863.34460938058</v>
      </c>
      <c r="J169" s="2"/>
      <c r="K169" s="2"/>
    </row>
    <row r="170" spans="1:11" ht="16.5" thickBot="1" x14ac:dyDescent="0.3">
      <c r="A170" s="5">
        <f t="shared" si="42"/>
        <v>168</v>
      </c>
      <c r="B170" s="6">
        <f>'Setup-2'!$B$8</f>
        <v>83438.792135576936</v>
      </c>
      <c r="C170" s="6">
        <f t="shared" si="43"/>
        <v>58210.42074315151</v>
      </c>
      <c r="D170" s="6">
        <f>IF(G169&lt;=0,0,G169*Setup!$B$6/12)</f>
        <v>25228.371392425423</v>
      </c>
      <c r="E170" s="7">
        <f t="shared" si="44"/>
        <v>0.69764217881494883</v>
      </c>
      <c r="F170" s="7">
        <f t="shared" si="45"/>
        <v>0.30235782118505117</v>
      </c>
      <c r="G170" s="6">
        <f t="shared" si="46"/>
        <v>3362585.7002636851</v>
      </c>
      <c r="H170" s="9">
        <f t="shared" ref="H170" si="56">H169+D170</f>
        <v>330191.74027439114</v>
      </c>
      <c r="I170" s="9">
        <f t="shared" si="55"/>
        <v>671073.76535253203</v>
      </c>
      <c r="J170" s="9">
        <f>MIN(H170,200000)*Setup!$B$16</f>
        <v>40000</v>
      </c>
      <c r="K170" s="9">
        <f>MIN(I170,150000)*Setup!$B$16</f>
        <v>30000</v>
      </c>
    </row>
    <row r="171" spans="1:11" ht="16.5" thickBot="1" x14ac:dyDescent="0.3">
      <c r="A171" s="5">
        <f t="shared" si="42"/>
        <v>169</v>
      </c>
      <c r="B171" s="6">
        <f>'Setup-2'!$B$8</f>
        <v>83438.792135576936</v>
      </c>
      <c r="C171" s="6">
        <f t="shared" si="43"/>
        <v>58639.722596132255</v>
      </c>
      <c r="D171" s="6">
        <f>IF(G170&lt;=0,0,G170*Setup!$B$6/12)</f>
        <v>24799.069539444678</v>
      </c>
      <c r="E171" s="7">
        <f t="shared" si="44"/>
        <v>0.70278728988370909</v>
      </c>
      <c r="F171" s="7">
        <f t="shared" si="45"/>
        <v>0.29721271011629086</v>
      </c>
      <c r="G171" s="6">
        <f t="shared" si="46"/>
        <v>3303945.9776675529</v>
      </c>
      <c r="H171" s="9">
        <f>IF($G170&lt;=0,0,D171)</f>
        <v>24799.069539444678</v>
      </c>
      <c r="I171" s="9">
        <f>IF(G170&lt;=0,0,C171)</f>
        <v>58639.722596132255</v>
      </c>
      <c r="J171" s="2"/>
      <c r="K171" s="2"/>
    </row>
    <row r="172" spans="1:11" ht="16.5" thickBot="1" x14ac:dyDescent="0.3">
      <c r="A172" s="5">
        <f t="shared" si="42"/>
        <v>170</v>
      </c>
      <c r="B172" s="6">
        <f>'Setup-2'!$B$8</f>
        <v>83438.792135576936</v>
      </c>
      <c r="C172" s="6">
        <f t="shared" si="43"/>
        <v>59072.190550278741</v>
      </c>
      <c r="D172" s="6">
        <f>IF(G171&lt;=0,0,G171*Setup!$B$6/12)</f>
        <v>24366.601585298198</v>
      </c>
      <c r="E172" s="7">
        <f t="shared" si="44"/>
        <v>0.70797034614660159</v>
      </c>
      <c r="F172" s="7">
        <f t="shared" si="45"/>
        <v>0.29202965385339846</v>
      </c>
      <c r="G172" s="6">
        <f t="shared" si="46"/>
        <v>3244873.787117274</v>
      </c>
      <c r="H172" s="9">
        <f>IF($G171&lt;=0,0,H171+D172)</f>
        <v>49165.671124742876</v>
      </c>
      <c r="I172" s="9">
        <f>IF(G170&lt;=0,0,I171+C172)</f>
        <v>117711.913146411</v>
      </c>
      <c r="J172" s="2"/>
      <c r="K172" s="2"/>
    </row>
    <row r="173" spans="1:11" ht="16.5" thickBot="1" x14ac:dyDescent="0.3">
      <c r="A173" s="5">
        <f t="shared" si="42"/>
        <v>171</v>
      </c>
      <c r="B173" s="6">
        <f>'Setup-2'!$B$8</f>
        <v>83438.792135576936</v>
      </c>
      <c r="C173" s="6">
        <f t="shared" si="43"/>
        <v>59507.847955587044</v>
      </c>
      <c r="D173" s="6">
        <f>IF(G172&lt;=0,0,G172*Setup!$B$6/12)</f>
        <v>23930.944179989892</v>
      </c>
      <c r="E173" s="7">
        <f t="shared" si="44"/>
        <v>0.71319162744943276</v>
      </c>
      <c r="F173" s="7">
        <f t="shared" si="45"/>
        <v>0.28680837255056729</v>
      </c>
      <c r="G173" s="6">
        <f t="shared" si="46"/>
        <v>3185365.9391616872</v>
      </c>
      <c r="H173" s="9">
        <f t="shared" ref="H173:H181" si="57">IF(G172&lt;=0,0,H172+D173)</f>
        <v>73096.615304732768</v>
      </c>
      <c r="I173" s="9">
        <f t="shared" ref="I173:I182" si="58">IF(G171&lt;=0,0,I172+C173)</f>
        <v>177219.76110199804</v>
      </c>
      <c r="J173" s="2"/>
      <c r="K173" s="2"/>
    </row>
    <row r="174" spans="1:11" ht="16.5" thickBot="1" x14ac:dyDescent="0.3">
      <c r="A174" s="5">
        <f t="shared" si="42"/>
        <v>172</v>
      </c>
      <c r="B174" s="6">
        <f>'Setup-2'!$B$8</f>
        <v>83438.792135576936</v>
      </c>
      <c r="C174" s="6">
        <f t="shared" si="43"/>
        <v>59946.718334259494</v>
      </c>
      <c r="D174" s="6">
        <f>IF(G173&lt;=0,0,G173*Setup!$B$6/12)</f>
        <v>23492.073801317441</v>
      </c>
      <c r="E174" s="7">
        <f t="shared" si="44"/>
        <v>0.71845141570187221</v>
      </c>
      <c r="F174" s="7">
        <f t="shared" si="45"/>
        <v>0.28154858429812774</v>
      </c>
      <c r="G174" s="6">
        <f t="shared" si="46"/>
        <v>3125419.2208274277</v>
      </c>
      <c r="H174" s="9">
        <f t="shared" si="57"/>
        <v>96588.689106050209</v>
      </c>
      <c r="I174" s="9">
        <f t="shared" si="58"/>
        <v>237166.47943625753</v>
      </c>
      <c r="J174" s="2"/>
      <c r="K174" s="2"/>
    </row>
    <row r="175" spans="1:11" ht="16.5" thickBot="1" x14ac:dyDescent="0.3">
      <c r="A175" s="5">
        <f t="shared" si="42"/>
        <v>173</v>
      </c>
      <c r="B175" s="6">
        <f>'Setup-2'!$B$8</f>
        <v>83438.792135576936</v>
      </c>
      <c r="C175" s="6">
        <f t="shared" si="43"/>
        <v>60388.825381974661</v>
      </c>
      <c r="D175" s="6">
        <f>IF(G174&lt;=0,0,G174*Setup!$B$6/12)</f>
        <v>23049.966753602279</v>
      </c>
      <c r="E175" s="7">
        <f t="shared" si="44"/>
        <v>0.72374999489267355</v>
      </c>
      <c r="F175" s="7">
        <f t="shared" si="45"/>
        <v>0.27625000510732645</v>
      </c>
      <c r="G175" s="6">
        <f t="shared" si="46"/>
        <v>3065030.395445453</v>
      </c>
      <c r="H175" s="9">
        <f t="shared" si="57"/>
        <v>119638.65585965248</v>
      </c>
      <c r="I175" s="9">
        <f t="shared" si="58"/>
        <v>297555.30481823219</v>
      </c>
      <c r="J175" s="2"/>
      <c r="K175" s="2"/>
    </row>
    <row r="176" spans="1:11" ht="16.5" thickBot="1" x14ac:dyDescent="0.3">
      <c r="A176" s="5">
        <f t="shared" si="42"/>
        <v>174</v>
      </c>
      <c r="B176" s="6">
        <f>'Setup-2'!$B$8</f>
        <v>83438.792135576936</v>
      </c>
      <c r="C176" s="6">
        <f t="shared" si="43"/>
        <v>60834.192969166717</v>
      </c>
      <c r="D176" s="6">
        <f>IF(G175&lt;=0,0,G175*Setup!$B$6/12)</f>
        <v>22604.599166410215</v>
      </c>
      <c r="E176" s="7">
        <f t="shared" si="44"/>
        <v>0.72908765110500695</v>
      </c>
      <c r="F176" s="7">
        <f t="shared" si="45"/>
        <v>0.27091234889499299</v>
      </c>
      <c r="G176" s="6">
        <f t="shared" si="46"/>
        <v>3004196.2024762863</v>
      </c>
      <c r="H176" s="9">
        <f t="shared" si="57"/>
        <v>142243.25502606269</v>
      </c>
      <c r="I176" s="9">
        <f t="shared" si="58"/>
        <v>358389.49778739893</v>
      </c>
      <c r="J176" s="2"/>
      <c r="K176" s="2"/>
    </row>
    <row r="177" spans="1:11" ht="16.5" thickBot="1" x14ac:dyDescent="0.3">
      <c r="A177" s="5">
        <f t="shared" si="42"/>
        <v>175</v>
      </c>
      <c r="B177" s="6">
        <f>'Setup-2'!$B$8</f>
        <v>83438.792135576936</v>
      </c>
      <c r="C177" s="6">
        <f t="shared" si="43"/>
        <v>61282.845142314327</v>
      </c>
      <c r="D177" s="6">
        <f>IF(G176&lt;=0,0,G176*Setup!$B$6/12)</f>
        <v>22155.946993262609</v>
      </c>
      <c r="E177" s="7">
        <f t="shared" si="44"/>
        <v>0.7344646725319065</v>
      </c>
      <c r="F177" s="7">
        <f t="shared" si="45"/>
        <v>0.26553532746809355</v>
      </c>
      <c r="G177" s="6">
        <f t="shared" si="46"/>
        <v>2942913.3573339721</v>
      </c>
      <c r="H177" s="9">
        <f t="shared" si="57"/>
        <v>164399.20201932528</v>
      </c>
      <c r="I177" s="9">
        <f t="shared" si="58"/>
        <v>419672.34292971325</v>
      </c>
      <c r="J177" s="2"/>
      <c r="K177" s="2"/>
    </row>
    <row r="178" spans="1:11" ht="16.5" thickBot="1" x14ac:dyDescent="0.3">
      <c r="A178" s="5">
        <f t="shared" si="42"/>
        <v>176</v>
      </c>
      <c r="B178" s="6">
        <f>'Setup-2'!$B$8</f>
        <v>83438.792135576936</v>
      </c>
      <c r="C178" s="6">
        <f t="shared" si="43"/>
        <v>61734.806125238887</v>
      </c>
      <c r="D178" s="6">
        <f>IF(G177&lt;=0,0,G177*Setup!$B$6/12)</f>
        <v>21703.986010338045</v>
      </c>
      <c r="E178" s="7">
        <f t="shared" si="44"/>
        <v>0.73988134949182915</v>
      </c>
      <c r="F178" s="7">
        <f t="shared" si="45"/>
        <v>0.26011865050817079</v>
      </c>
      <c r="G178" s="6">
        <f t="shared" si="46"/>
        <v>2881178.5512087331</v>
      </c>
      <c r="H178" s="9">
        <f t="shared" si="57"/>
        <v>186103.18802966332</v>
      </c>
      <c r="I178" s="9">
        <f t="shared" si="58"/>
        <v>481407.14905495214</v>
      </c>
      <c r="J178" s="2"/>
      <c r="K178" s="2"/>
    </row>
    <row r="179" spans="1:11" ht="16.5" thickBot="1" x14ac:dyDescent="0.3">
      <c r="A179" s="5">
        <f t="shared" si="42"/>
        <v>177</v>
      </c>
      <c r="B179" s="6">
        <f>'Setup-2'!$B$8</f>
        <v>83438.792135576936</v>
      </c>
      <c r="C179" s="6">
        <f t="shared" si="43"/>
        <v>62190.10032041253</v>
      </c>
      <c r="D179" s="6">
        <f>IF(G178&lt;=0,0,G178*Setup!$B$6/12)</f>
        <v>21248.691815164406</v>
      </c>
      <c r="E179" s="7">
        <f t="shared" si="44"/>
        <v>0.74533797444433147</v>
      </c>
      <c r="F179" s="7">
        <f t="shared" si="45"/>
        <v>0.25466202555566853</v>
      </c>
      <c r="G179" s="6">
        <f t="shared" si="46"/>
        <v>2818988.4508883208</v>
      </c>
      <c r="H179" s="9">
        <f t="shared" si="57"/>
        <v>207351.87984482772</v>
      </c>
      <c r="I179" s="9">
        <f t="shared" si="58"/>
        <v>543597.24937536463</v>
      </c>
      <c r="J179" s="2"/>
      <c r="K179" s="2"/>
    </row>
    <row r="180" spans="1:11" ht="16.5" thickBot="1" x14ac:dyDescent="0.3">
      <c r="A180" s="5">
        <f t="shared" si="42"/>
        <v>178</v>
      </c>
      <c r="B180" s="6">
        <f>'Setup-2'!$B$8</f>
        <v>83438.792135576936</v>
      </c>
      <c r="C180" s="6">
        <f t="shared" si="43"/>
        <v>62648.752310275566</v>
      </c>
      <c r="D180" s="6">
        <f>IF(G179&lt;=0,0,G179*Setup!$B$6/12)</f>
        <v>20790.039825301366</v>
      </c>
      <c r="E180" s="7">
        <f t="shared" si="44"/>
        <v>0.75083484200585837</v>
      </c>
      <c r="F180" s="7">
        <f t="shared" si="45"/>
        <v>0.2491651579941416</v>
      </c>
      <c r="G180" s="6">
        <f t="shared" si="46"/>
        <v>2756339.6985780452</v>
      </c>
      <c r="H180" s="9">
        <f t="shared" si="57"/>
        <v>228141.91967012908</v>
      </c>
      <c r="I180" s="9">
        <f t="shared" si="58"/>
        <v>606246.00168564019</v>
      </c>
      <c r="J180" s="2"/>
      <c r="K180" s="2"/>
    </row>
    <row r="181" spans="1:11" ht="16.5" thickBot="1" x14ac:dyDescent="0.3">
      <c r="A181" s="5">
        <f t="shared" si="42"/>
        <v>179</v>
      </c>
      <c r="B181" s="6">
        <f>'Setup-2'!$B$8</f>
        <v>83438.792135576936</v>
      </c>
      <c r="C181" s="6">
        <f t="shared" si="43"/>
        <v>63110.78685856385</v>
      </c>
      <c r="D181" s="6">
        <f>IF(G180&lt;=0,0,G180*Setup!$B$6/12)</f>
        <v>20328.005277013082</v>
      </c>
      <c r="E181" s="7">
        <f t="shared" si="44"/>
        <v>0.75637224896565158</v>
      </c>
      <c r="F181" s="7">
        <f t="shared" si="45"/>
        <v>0.24362775103434836</v>
      </c>
      <c r="G181" s="6">
        <f t="shared" si="46"/>
        <v>2693228.9117194815</v>
      </c>
      <c r="H181" s="9">
        <f t="shared" si="57"/>
        <v>248469.92494714216</v>
      </c>
      <c r="I181" s="9">
        <f t="shared" si="58"/>
        <v>669356.78854420409</v>
      </c>
      <c r="J181" s="2"/>
      <c r="K181" s="2"/>
    </row>
    <row r="182" spans="1:11" ht="16.5" thickBot="1" x14ac:dyDescent="0.3">
      <c r="A182" s="5">
        <f t="shared" si="42"/>
        <v>180</v>
      </c>
      <c r="B182" s="6">
        <f>'Setup-2'!$B$8</f>
        <v>83438.792135576936</v>
      </c>
      <c r="C182" s="6">
        <f t="shared" si="43"/>
        <v>63576.228911645761</v>
      </c>
      <c r="D182" s="6">
        <f>IF(G181&lt;=0,0,G181*Setup!$B$6/12)</f>
        <v>19862.563223931174</v>
      </c>
      <c r="E182" s="7">
        <f t="shared" si="44"/>
        <v>0.76195049430177331</v>
      </c>
      <c r="F182" s="7">
        <f t="shared" si="45"/>
        <v>0.23804950569822669</v>
      </c>
      <c r="G182" s="6">
        <f t="shared" si="46"/>
        <v>2629652.6828078358</v>
      </c>
      <c r="H182" s="9">
        <f t="shared" ref="H182" si="59">H181+D182</f>
        <v>268332.48817107332</v>
      </c>
      <c r="I182" s="9">
        <f t="shared" si="58"/>
        <v>732933.0174558498</v>
      </c>
      <c r="J182" s="9">
        <f>MIN(H182,200000)*Setup!$B$16</f>
        <v>40000</v>
      </c>
      <c r="K182" s="9">
        <f>MIN(I182,150000)*Setup!$B$16</f>
        <v>30000</v>
      </c>
    </row>
    <row r="183" spans="1:11" ht="16.5" thickBot="1" x14ac:dyDescent="0.3">
      <c r="A183" s="5">
        <f t="shared" si="42"/>
        <v>181</v>
      </c>
      <c r="B183" s="6">
        <f>'Setup-2'!$B$8</f>
        <v>83438.792135576936</v>
      </c>
      <c r="C183" s="6">
        <f t="shared" si="43"/>
        <v>64045.103599869151</v>
      </c>
      <c r="D183" s="6">
        <f>IF(G182&lt;=0,0,G182*Setup!$B$6/12)</f>
        <v>19393.688535707788</v>
      </c>
      <c r="E183" s="7">
        <f t="shared" si="44"/>
        <v>0.76756987919724895</v>
      </c>
      <c r="F183" s="7">
        <f t="shared" si="45"/>
        <v>0.23243012080275113</v>
      </c>
      <c r="G183" s="6">
        <f t="shared" si="46"/>
        <v>2565607.5792079666</v>
      </c>
      <c r="H183" s="9">
        <f>IF($G182&lt;=0,0,D183)</f>
        <v>19393.688535707788</v>
      </c>
      <c r="I183" s="9">
        <f>IF(G182&lt;=0,0,C183)</f>
        <v>64045.103599869151</v>
      </c>
      <c r="J183" s="2"/>
      <c r="K183" s="2"/>
    </row>
    <row r="184" spans="1:11" ht="16.5" thickBot="1" x14ac:dyDescent="0.3">
      <c r="A184" s="5">
        <f t="shared" si="42"/>
        <v>182</v>
      </c>
      <c r="B184" s="6">
        <f>'Setup-2'!$B$8</f>
        <v>83438.792135576936</v>
      </c>
      <c r="C184" s="6">
        <f t="shared" si="43"/>
        <v>64517.436238918184</v>
      </c>
      <c r="D184" s="6">
        <f>IF(G183&lt;=0,0,G183*Setup!$B$6/12)</f>
        <v>18921.355896658752</v>
      </c>
      <c r="E184" s="7">
        <f t="shared" si="44"/>
        <v>0.77323070705632857</v>
      </c>
      <c r="F184" s="7">
        <f t="shared" si="45"/>
        <v>0.2267692929436714</v>
      </c>
      <c r="G184" s="6">
        <f t="shared" si="46"/>
        <v>2501090.1429690486</v>
      </c>
      <c r="H184" s="9">
        <f>IF($G183&lt;=0,0,H183+D184)</f>
        <v>38315.044432366543</v>
      </c>
      <c r="I184" s="9">
        <f>IF(G182&lt;=0,0,I183+C184)</f>
        <v>128562.53983878734</v>
      </c>
      <c r="J184" s="2"/>
      <c r="K184" s="2"/>
    </row>
    <row r="185" spans="1:11" ht="16.5" thickBot="1" x14ac:dyDescent="0.3">
      <c r="A185" s="5">
        <f t="shared" si="42"/>
        <v>183</v>
      </c>
      <c r="B185" s="6">
        <f>'Setup-2'!$B$8</f>
        <v>83438.792135576936</v>
      </c>
      <c r="C185" s="6">
        <f t="shared" si="43"/>
        <v>64993.252331180207</v>
      </c>
      <c r="D185" s="6">
        <f>IF(G184&lt;=0,0,G184*Setup!$B$6/12)</f>
        <v>18445.539804396733</v>
      </c>
      <c r="E185" s="7">
        <f t="shared" si="44"/>
        <v>0.77893328352086899</v>
      </c>
      <c r="F185" s="7">
        <f t="shared" si="45"/>
        <v>0.22106671647913101</v>
      </c>
      <c r="G185" s="6">
        <f t="shared" si="46"/>
        <v>2436096.8906378685</v>
      </c>
      <c r="H185" s="9">
        <f t="shared" ref="H185:H193" si="60">IF(G184&lt;=0,0,H184+D185)</f>
        <v>56760.584236763272</v>
      </c>
      <c r="I185" s="9">
        <f t="shared" ref="I185:I194" si="61">IF(G183&lt;=0,0,I184+C185)</f>
        <v>193555.79216996755</v>
      </c>
      <c r="J185" s="2"/>
      <c r="K185" s="2"/>
    </row>
    <row r="186" spans="1:11" ht="16.5" thickBot="1" x14ac:dyDescent="0.3">
      <c r="A186" s="5">
        <f t="shared" si="42"/>
        <v>184</v>
      </c>
      <c r="B186" s="6">
        <f>'Setup-2'!$B$8</f>
        <v>83438.792135576936</v>
      </c>
      <c r="C186" s="6">
        <f t="shared" si="43"/>
        <v>65472.577567122658</v>
      </c>
      <c r="D186" s="6">
        <f>IF(G185&lt;=0,0,G185*Setup!$B$6/12)</f>
        <v>17966.214568454281</v>
      </c>
      <c r="E186" s="7">
        <f t="shared" si="44"/>
        <v>0.78467791648683538</v>
      </c>
      <c r="F186" s="7">
        <f t="shared" si="45"/>
        <v>0.21532208351316462</v>
      </c>
      <c r="G186" s="6">
        <f t="shared" si="46"/>
        <v>2370624.3130707457</v>
      </c>
      <c r="H186" s="9">
        <f t="shared" si="60"/>
        <v>74726.79880521755</v>
      </c>
      <c r="I186" s="9">
        <f t="shared" si="61"/>
        <v>259028.36973709019</v>
      </c>
      <c r="J186" s="2"/>
      <c r="K186" s="2"/>
    </row>
    <row r="187" spans="1:11" ht="16.5" thickBot="1" x14ac:dyDescent="0.3">
      <c r="A187" s="5">
        <f t="shared" si="42"/>
        <v>185</v>
      </c>
      <c r="B187" s="6">
        <f>'Setup-2'!$B$8</f>
        <v>83438.792135576936</v>
      </c>
      <c r="C187" s="6">
        <f t="shared" si="43"/>
        <v>65955.437826680194</v>
      </c>
      <c r="D187" s="6">
        <f>IF(G186&lt;=0,0,G186*Setup!$B$6/12)</f>
        <v>17483.354308896749</v>
      </c>
      <c r="E187" s="7">
        <f t="shared" si="44"/>
        <v>0.79046491612092595</v>
      </c>
      <c r="F187" s="7">
        <f t="shared" si="45"/>
        <v>0.20953508387907419</v>
      </c>
      <c r="G187" s="6">
        <f t="shared" si="46"/>
        <v>2304668.8752440657</v>
      </c>
      <c r="H187" s="9">
        <f t="shared" si="60"/>
        <v>92210.153114114306</v>
      </c>
      <c r="I187" s="9">
        <f t="shared" si="61"/>
        <v>324983.80756377039</v>
      </c>
      <c r="J187" s="2"/>
      <c r="K187" s="2"/>
    </row>
    <row r="188" spans="1:11" ht="16.5" thickBot="1" x14ac:dyDescent="0.3">
      <c r="A188" s="5">
        <f t="shared" si="42"/>
        <v>186</v>
      </c>
      <c r="B188" s="6">
        <f>'Setup-2'!$B$8</f>
        <v>83438.792135576936</v>
      </c>
      <c r="C188" s="6">
        <f t="shared" si="43"/>
        <v>66441.859180651954</v>
      </c>
      <c r="D188" s="6">
        <f>IF(G187&lt;=0,0,G187*Setup!$B$6/12)</f>
        <v>16996.932954924985</v>
      </c>
      <c r="E188" s="7">
        <f t="shared" si="44"/>
        <v>0.79629459487731769</v>
      </c>
      <c r="F188" s="7">
        <f t="shared" si="45"/>
        <v>0.2037054051226824</v>
      </c>
      <c r="G188" s="6">
        <f t="shared" si="46"/>
        <v>2238227.0160634136</v>
      </c>
      <c r="H188" s="9">
        <f t="shared" si="60"/>
        <v>109207.08606903929</v>
      </c>
      <c r="I188" s="9">
        <f t="shared" si="61"/>
        <v>391425.66674442234</v>
      </c>
      <c r="J188" s="2"/>
      <c r="K188" s="2"/>
    </row>
    <row r="189" spans="1:11" ht="16.5" thickBot="1" x14ac:dyDescent="0.3">
      <c r="A189" s="5">
        <f t="shared" si="42"/>
        <v>187</v>
      </c>
      <c r="B189" s="6">
        <f>'Setup-2'!$B$8</f>
        <v>83438.792135576936</v>
      </c>
      <c r="C189" s="6">
        <f t="shared" si="43"/>
        <v>66931.867892109265</v>
      </c>
      <c r="D189" s="6">
        <f>IF(G188&lt;=0,0,G188*Setup!$B$6/12)</f>
        <v>16506.924243467674</v>
      </c>
      <c r="E189" s="7">
        <f t="shared" si="44"/>
        <v>0.80216726751453793</v>
      </c>
      <c r="F189" s="7">
        <f t="shared" si="45"/>
        <v>0.19783273248546215</v>
      </c>
      <c r="G189" s="6">
        <f t="shared" si="46"/>
        <v>2171295.1481713043</v>
      </c>
      <c r="H189" s="9">
        <f t="shared" si="60"/>
        <v>125714.01031250696</v>
      </c>
      <c r="I189" s="9">
        <f t="shared" si="61"/>
        <v>458357.53463653161</v>
      </c>
      <c r="J189" s="2"/>
      <c r="K189" s="2"/>
    </row>
    <row r="190" spans="1:11" ht="16.5" thickBot="1" x14ac:dyDescent="0.3">
      <c r="A190" s="5">
        <f t="shared" si="42"/>
        <v>188</v>
      </c>
      <c r="B190" s="6">
        <f>'Setup-2'!$B$8</f>
        <v>83438.792135576936</v>
      </c>
      <c r="C190" s="6">
        <f t="shared" si="43"/>
        <v>67425.490417813562</v>
      </c>
      <c r="D190" s="6">
        <f>IF(G189&lt;=0,0,G189*Setup!$B$6/12)</f>
        <v>16013.301717763368</v>
      </c>
      <c r="E190" s="7">
        <f t="shared" si="44"/>
        <v>0.80808325111245749</v>
      </c>
      <c r="F190" s="7">
        <f t="shared" si="45"/>
        <v>0.19191674888754243</v>
      </c>
      <c r="G190" s="6">
        <f t="shared" si="46"/>
        <v>2103869.6577534908</v>
      </c>
      <c r="H190" s="9">
        <f t="shared" si="60"/>
        <v>141727.31203027032</v>
      </c>
      <c r="I190" s="9">
        <f t="shared" si="61"/>
        <v>525783.02505434514</v>
      </c>
      <c r="J190" s="2"/>
      <c r="K190" s="2"/>
    </row>
    <row r="191" spans="1:11" ht="16.5" thickBot="1" x14ac:dyDescent="0.3">
      <c r="A191" s="5">
        <f t="shared" si="42"/>
        <v>189</v>
      </c>
      <c r="B191" s="6">
        <f>'Setup-2'!$B$8</f>
        <v>83438.792135576936</v>
      </c>
      <c r="C191" s="6">
        <f t="shared" si="43"/>
        <v>67922.753409644938</v>
      </c>
      <c r="D191" s="6">
        <f>IF(G190&lt;=0,0,G190*Setup!$B$6/12)</f>
        <v>15516.038725931996</v>
      </c>
      <c r="E191" s="7">
        <f t="shared" si="44"/>
        <v>0.81404286508941193</v>
      </c>
      <c r="F191" s="7">
        <f t="shared" si="45"/>
        <v>0.18595713491058807</v>
      </c>
      <c r="G191" s="6">
        <f t="shared" si="46"/>
        <v>2035946.9043438458</v>
      </c>
      <c r="H191" s="9">
        <f t="shared" si="60"/>
        <v>157243.3507562023</v>
      </c>
      <c r="I191" s="9">
        <f t="shared" si="61"/>
        <v>593705.77846399008</v>
      </c>
      <c r="J191" s="2"/>
      <c r="K191" s="2"/>
    </row>
    <row r="192" spans="1:11" ht="16.5" thickBot="1" x14ac:dyDescent="0.3">
      <c r="A192" s="5">
        <f t="shared" si="42"/>
        <v>190</v>
      </c>
      <c r="B192" s="6">
        <f>'Setup-2'!$B$8</f>
        <v>83438.792135576936</v>
      </c>
      <c r="C192" s="6">
        <f t="shared" si="43"/>
        <v>68423.68371604108</v>
      </c>
      <c r="D192" s="6">
        <f>IF(G191&lt;=0,0,G191*Setup!$B$6/12)</f>
        <v>15015.108419535862</v>
      </c>
      <c r="E192" s="7">
        <f t="shared" si="44"/>
        <v>0.82004643121944643</v>
      </c>
      <c r="F192" s="7">
        <f t="shared" si="45"/>
        <v>0.17995356878055363</v>
      </c>
      <c r="G192" s="6">
        <f t="shared" si="46"/>
        <v>1967523.2206278048</v>
      </c>
      <c r="H192" s="9">
        <f t="shared" si="60"/>
        <v>172258.45917573816</v>
      </c>
      <c r="I192" s="9">
        <f t="shared" si="61"/>
        <v>662129.46218003111</v>
      </c>
      <c r="J192" s="2"/>
      <c r="K192" s="2"/>
    </row>
    <row r="193" spans="1:11" ht="16.5" thickBot="1" x14ac:dyDescent="0.3">
      <c r="A193" s="5">
        <f t="shared" si="42"/>
        <v>191</v>
      </c>
      <c r="B193" s="6">
        <f>'Setup-2'!$B$8</f>
        <v>83438.792135576936</v>
      </c>
      <c r="C193" s="6">
        <f t="shared" si="43"/>
        <v>68928.308383446871</v>
      </c>
      <c r="D193" s="6">
        <f>IF(G192&lt;=0,0,G192*Setup!$B$6/12)</f>
        <v>14510.48375213006</v>
      </c>
      <c r="E193" s="7">
        <f t="shared" si="44"/>
        <v>0.82609427364968968</v>
      </c>
      <c r="F193" s="7">
        <f t="shared" si="45"/>
        <v>0.17390572635031024</v>
      </c>
      <c r="G193" s="6">
        <f t="shared" si="46"/>
        <v>1898594.9122443579</v>
      </c>
      <c r="H193" s="9">
        <f t="shared" si="60"/>
        <v>186768.94292786822</v>
      </c>
      <c r="I193" s="9">
        <f t="shared" si="61"/>
        <v>731057.770563478</v>
      </c>
      <c r="J193" s="2"/>
      <c r="K193" s="2"/>
    </row>
    <row r="194" spans="1:11" ht="16.5" thickBot="1" x14ac:dyDescent="0.3">
      <c r="A194" s="5">
        <f t="shared" si="42"/>
        <v>192</v>
      </c>
      <c r="B194" s="6">
        <f>'Setup-2'!$B$8</f>
        <v>83438.792135576936</v>
      </c>
      <c r="C194" s="6">
        <f t="shared" si="43"/>
        <v>69436.654657774794</v>
      </c>
      <c r="D194" s="6">
        <f>IF(G193&lt;=0,0,G193*Setup!$B$6/12)</f>
        <v>14002.13747780214</v>
      </c>
      <c r="E194" s="7">
        <f t="shared" si="44"/>
        <v>0.83218671891785623</v>
      </c>
      <c r="F194" s="7">
        <f t="shared" si="45"/>
        <v>0.16781328108214377</v>
      </c>
      <c r="G194" s="6">
        <f t="shared" si="46"/>
        <v>1829158.257586583</v>
      </c>
      <c r="H194" s="9">
        <f t="shared" ref="H194" si="62">H193+D194</f>
        <v>200771.08040567036</v>
      </c>
      <c r="I194" s="9">
        <f t="shared" si="61"/>
        <v>800494.42522125284</v>
      </c>
      <c r="J194" s="9">
        <f>MIN(H194,200000)*Setup!$B$16</f>
        <v>40000</v>
      </c>
      <c r="K194" s="9">
        <f>MIN(I194,150000)*Setup!$B$16</f>
        <v>30000</v>
      </c>
    </row>
    <row r="195" spans="1:11" ht="16.5" thickBot="1" x14ac:dyDescent="0.3">
      <c r="A195" s="5">
        <f t="shared" si="42"/>
        <v>193</v>
      </c>
      <c r="B195" s="6">
        <f>'Setup-2'!$B$8</f>
        <v>83438.792135576936</v>
      </c>
      <c r="C195" s="6">
        <f t="shared" si="43"/>
        <v>69948.749985875882</v>
      </c>
      <c r="D195" s="6">
        <f>IF(G194&lt;=0,0,G194*Setup!$B$6/12)</f>
        <v>13490.042149701048</v>
      </c>
      <c r="E195" s="7">
        <f t="shared" si="44"/>
        <v>0.83832409596987534</v>
      </c>
      <c r="F195" s="7">
        <f t="shared" si="45"/>
        <v>0.16167590403012455</v>
      </c>
      <c r="G195" s="6">
        <f t="shared" si="46"/>
        <v>1759209.5076007072</v>
      </c>
      <c r="H195" s="9">
        <f>IF($G194&lt;=0,0,D195)</f>
        <v>13490.042149701048</v>
      </c>
      <c r="I195" s="9">
        <f>IF(G194&lt;=0,0,C195)</f>
        <v>69948.749985875882</v>
      </c>
      <c r="J195" s="2"/>
      <c r="K195" s="2"/>
    </row>
    <row r="196" spans="1:11" ht="16.5" thickBot="1" x14ac:dyDescent="0.3">
      <c r="A196" s="5">
        <f t="shared" ref="A196:A259" si="63">A195+1</f>
        <v>194</v>
      </c>
      <c r="B196" s="6">
        <f>'Setup-2'!$B$8</f>
        <v>83438.792135576936</v>
      </c>
      <c r="C196" s="6">
        <f t="shared" ref="C196:C259" si="64">IF(D196&lt;=0,0,B196-D196)</f>
        <v>70464.622017021728</v>
      </c>
      <c r="D196" s="6">
        <f>IF(G195&lt;=0,0,G195*Setup!$B$6/12)</f>
        <v>12974.170118555216</v>
      </c>
      <c r="E196" s="7">
        <f t="shared" ref="E196:E259" si="65">C196/B196</f>
        <v>0.84450673617765337</v>
      </c>
      <c r="F196" s="7">
        <f t="shared" ref="F196:F259" si="66">D196/B196</f>
        <v>0.15549326382234674</v>
      </c>
      <c r="G196" s="6">
        <f t="shared" ref="G196:G259" si="67">G195-C196</f>
        <v>1688744.8855836855</v>
      </c>
      <c r="H196" s="9">
        <f>IF($G195&lt;=0,0,H195+D196)</f>
        <v>26464.212268256262</v>
      </c>
      <c r="I196" s="9">
        <f>IF(G194&lt;=0,0,I195+C196)</f>
        <v>140413.37200289761</v>
      </c>
      <c r="J196" s="2"/>
      <c r="K196" s="2"/>
    </row>
    <row r="197" spans="1:11" ht="16.5" thickBot="1" x14ac:dyDescent="0.3">
      <c r="A197" s="5">
        <f t="shared" si="63"/>
        <v>195</v>
      </c>
      <c r="B197" s="6">
        <f>'Setup-2'!$B$8</f>
        <v>83438.792135576936</v>
      </c>
      <c r="C197" s="6">
        <f t="shared" si="64"/>
        <v>70984.298604397249</v>
      </c>
      <c r="D197" s="6">
        <f>IF(G196&lt;=0,0,G196*Setup!$B$6/12)</f>
        <v>12454.49353117968</v>
      </c>
      <c r="E197" s="7">
        <f t="shared" si="65"/>
        <v>0.85073497335696335</v>
      </c>
      <c r="F197" s="7">
        <f t="shared" si="66"/>
        <v>0.14926502664303654</v>
      </c>
      <c r="G197" s="6">
        <f t="shared" si="67"/>
        <v>1617760.5869792881</v>
      </c>
      <c r="H197" s="9">
        <f t="shared" ref="H197:H205" si="68">IF(G196&lt;=0,0,H196+D197)</f>
        <v>38918.705799435942</v>
      </c>
      <c r="I197" s="9">
        <f t="shared" ref="I197:I206" si="69">IF(G195&lt;=0,0,I196+C197)</f>
        <v>211397.67060729486</v>
      </c>
      <c r="J197" s="2"/>
      <c r="K197" s="2"/>
    </row>
    <row r="198" spans="1:11" ht="16.5" thickBot="1" x14ac:dyDescent="0.3">
      <c r="A198" s="5">
        <f t="shared" si="63"/>
        <v>196</v>
      </c>
      <c r="B198" s="6">
        <f>'Setup-2'!$B$8</f>
        <v>83438.792135576936</v>
      </c>
      <c r="C198" s="6">
        <f t="shared" si="64"/>
        <v>71507.807806604687</v>
      </c>
      <c r="D198" s="6">
        <f>IF(G197&lt;=0,0,G197*Setup!$B$6/12)</f>
        <v>11930.984328972248</v>
      </c>
      <c r="E198" s="7">
        <f t="shared" si="65"/>
        <v>0.85700914378547111</v>
      </c>
      <c r="F198" s="7">
        <f t="shared" si="66"/>
        <v>0.14299085621452892</v>
      </c>
      <c r="G198" s="6">
        <f t="shared" si="67"/>
        <v>1546252.7791726834</v>
      </c>
      <c r="H198" s="9">
        <f t="shared" si="68"/>
        <v>50849.690128408191</v>
      </c>
      <c r="I198" s="9">
        <f t="shared" si="69"/>
        <v>282905.47841389955</v>
      </c>
      <c r="J198" s="2"/>
      <c r="K198" s="2"/>
    </row>
    <row r="199" spans="1:11" ht="16.5" thickBot="1" x14ac:dyDescent="0.3">
      <c r="A199" s="5">
        <f t="shared" si="63"/>
        <v>197</v>
      </c>
      <c r="B199" s="6">
        <f>'Setup-2'!$B$8</f>
        <v>83438.792135576936</v>
      </c>
      <c r="C199" s="6">
        <f t="shared" si="64"/>
        <v>72035.177889178391</v>
      </c>
      <c r="D199" s="6">
        <f>IF(G198&lt;=0,0,G198*Setup!$B$6/12)</f>
        <v>11403.61424639854</v>
      </c>
      <c r="E199" s="7">
        <f t="shared" si="65"/>
        <v>0.86332958622088884</v>
      </c>
      <c r="F199" s="7">
        <f t="shared" si="66"/>
        <v>0.1366704137791111</v>
      </c>
      <c r="G199" s="6">
        <f t="shared" si="67"/>
        <v>1474217.6012835051</v>
      </c>
      <c r="H199" s="9">
        <f t="shared" si="68"/>
        <v>62253.304374806728</v>
      </c>
      <c r="I199" s="9">
        <f t="shared" si="69"/>
        <v>354940.65630307794</v>
      </c>
      <c r="J199" s="2"/>
      <c r="K199" s="2"/>
    </row>
    <row r="200" spans="1:11" ht="16.5" thickBot="1" x14ac:dyDescent="0.3">
      <c r="A200" s="5">
        <f t="shared" si="63"/>
        <v>198</v>
      </c>
      <c r="B200" s="6">
        <f>'Setup-2'!$B$8</f>
        <v>83438.792135576936</v>
      </c>
      <c r="C200" s="6">
        <f t="shared" si="64"/>
        <v>72566.437326111089</v>
      </c>
      <c r="D200" s="6">
        <f>IF(G199&lt;=0,0,G199*Setup!$B$6/12)</f>
        <v>10872.354809465849</v>
      </c>
      <c r="E200" s="7">
        <f t="shared" si="65"/>
        <v>0.86969664191926799</v>
      </c>
      <c r="F200" s="7">
        <f t="shared" si="66"/>
        <v>0.13030335808073204</v>
      </c>
      <c r="G200" s="6">
        <f t="shared" si="67"/>
        <v>1401651.163957394</v>
      </c>
      <c r="H200" s="9">
        <f t="shared" si="68"/>
        <v>73125.659184272576</v>
      </c>
      <c r="I200" s="9">
        <f t="shared" si="69"/>
        <v>427507.09362918901</v>
      </c>
      <c r="J200" s="2"/>
      <c r="K200" s="2"/>
    </row>
    <row r="201" spans="1:11" ht="16.5" thickBot="1" x14ac:dyDescent="0.3">
      <c r="A201" s="5">
        <f t="shared" si="63"/>
        <v>199</v>
      </c>
      <c r="B201" s="6">
        <f>'Setup-2'!$B$8</f>
        <v>83438.792135576936</v>
      </c>
      <c r="C201" s="6">
        <f t="shared" si="64"/>
        <v>73101.614801391159</v>
      </c>
      <c r="D201" s="6">
        <f>IF(G200&lt;=0,0,G200*Setup!$B$6/12)</f>
        <v>10337.177334185779</v>
      </c>
      <c r="E201" s="7">
        <f t="shared" si="65"/>
        <v>0.87611065465342264</v>
      </c>
      <c r="F201" s="7">
        <f t="shared" si="66"/>
        <v>0.12388934534657742</v>
      </c>
      <c r="G201" s="6">
        <f t="shared" si="67"/>
        <v>1328549.5491560027</v>
      </c>
      <c r="H201" s="9">
        <f t="shared" si="68"/>
        <v>83462.836518458353</v>
      </c>
      <c r="I201" s="9">
        <f t="shared" si="69"/>
        <v>500608.70843058015</v>
      </c>
      <c r="J201" s="2"/>
      <c r="K201" s="2"/>
    </row>
    <row r="202" spans="1:11" ht="16.5" thickBot="1" x14ac:dyDescent="0.3">
      <c r="A202" s="5">
        <f t="shared" si="63"/>
        <v>200</v>
      </c>
      <c r="B202" s="6">
        <f>'Setup-2'!$B$8</f>
        <v>83438.792135576936</v>
      </c>
      <c r="C202" s="6">
        <f t="shared" si="64"/>
        <v>73640.739210551415</v>
      </c>
      <c r="D202" s="6">
        <f>IF(G201&lt;=0,0,G201*Setup!$B$6/12)</f>
        <v>9798.0529250255186</v>
      </c>
      <c r="E202" s="7">
        <f t="shared" si="65"/>
        <v>0.88257197073149152</v>
      </c>
      <c r="F202" s="7">
        <f t="shared" si="66"/>
        <v>0.11742802926850841</v>
      </c>
      <c r="G202" s="6">
        <f t="shared" si="67"/>
        <v>1254908.8099454513</v>
      </c>
      <c r="H202" s="9">
        <f t="shared" si="68"/>
        <v>93260.889443483873</v>
      </c>
      <c r="I202" s="9">
        <f t="shared" si="69"/>
        <v>574249.44764113158</v>
      </c>
      <c r="J202" s="2"/>
      <c r="K202" s="2"/>
    </row>
    <row r="203" spans="1:11" ht="16.5" thickBot="1" x14ac:dyDescent="0.3">
      <c r="A203" s="5">
        <f t="shared" si="63"/>
        <v>201</v>
      </c>
      <c r="B203" s="6">
        <f>'Setup-2'!$B$8</f>
        <v>83438.792135576936</v>
      </c>
      <c r="C203" s="6">
        <f t="shared" si="64"/>
        <v>74183.839662229235</v>
      </c>
      <c r="D203" s="6">
        <f>IF(G202&lt;=0,0,G202*Setup!$B$6/12)</f>
        <v>9254.9524733477028</v>
      </c>
      <c r="E203" s="7">
        <f t="shared" si="65"/>
        <v>0.88908093901563634</v>
      </c>
      <c r="F203" s="7">
        <f t="shared" si="66"/>
        <v>0.11091906098436369</v>
      </c>
      <c r="G203" s="6">
        <f t="shared" si="67"/>
        <v>1180724.9702832222</v>
      </c>
      <c r="H203" s="9">
        <f t="shared" si="68"/>
        <v>102515.84191683157</v>
      </c>
      <c r="I203" s="9">
        <f t="shared" si="69"/>
        <v>648433.28730336088</v>
      </c>
      <c r="J203" s="2"/>
      <c r="K203" s="2"/>
    </row>
    <row r="204" spans="1:11" ht="16.5" thickBot="1" x14ac:dyDescent="0.3">
      <c r="A204" s="5">
        <f t="shared" si="63"/>
        <v>202</v>
      </c>
      <c r="B204" s="6">
        <f>'Setup-2'!$B$8</f>
        <v>83438.792135576936</v>
      </c>
      <c r="C204" s="6">
        <f t="shared" si="64"/>
        <v>74730.945479738177</v>
      </c>
      <c r="D204" s="6">
        <f>IF(G203&lt;=0,0,G203*Setup!$B$6/12)</f>
        <v>8707.8466558387627</v>
      </c>
      <c r="E204" s="7">
        <f t="shared" si="65"/>
        <v>0.89563791094087664</v>
      </c>
      <c r="F204" s="7">
        <f t="shared" si="66"/>
        <v>0.10436208905912336</v>
      </c>
      <c r="G204" s="6">
        <f t="shared" si="67"/>
        <v>1105994.0248034839</v>
      </c>
      <c r="H204" s="9">
        <f t="shared" si="68"/>
        <v>111223.68857267033</v>
      </c>
      <c r="I204" s="9">
        <f t="shared" si="69"/>
        <v>723164.23278309905</v>
      </c>
      <c r="J204" s="2"/>
      <c r="K204" s="2"/>
    </row>
    <row r="205" spans="1:11" ht="16.5" thickBot="1" x14ac:dyDescent="0.3">
      <c r="A205" s="5">
        <f t="shared" si="63"/>
        <v>203</v>
      </c>
      <c r="B205" s="6">
        <f>'Setup-2'!$B$8</f>
        <v>83438.792135576936</v>
      </c>
      <c r="C205" s="6">
        <f t="shared" si="64"/>
        <v>75282.086202651248</v>
      </c>
      <c r="D205" s="6">
        <f>IF(G204&lt;=0,0,G204*Setup!$B$6/12)</f>
        <v>8156.7059329256927</v>
      </c>
      <c r="E205" s="7">
        <f t="shared" si="65"/>
        <v>0.90224324053406568</v>
      </c>
      <c r="F205" s="7">
        <f t="shared" si="66"/>
        <v>9.7756759465934387E-2</v>
      </c>
      <c r="G205" s="6">
        <f t="shared" si="67"/>
        <v>1030711.9386008326</v>
      </c>
      <c r="H205" s="9">
        <f t="shared" si="68"/>
        <v>119380.39450559602</v>
      </c>
      <c r="I205" s="9">
        <f t="shared" si="69"/>
        <v>798446.31898575032</v>
      </c>
      <c r="J205" s="2"/>
      <c r="K205" s="2"/>
    </row>
    <row r="206" spans="1:11" ht="16.5" thickBot="1" x14ac:dyDescent="0.3">
      <c r="A206" s="5">
        <f t="shared" si="63"/>
        <v>204</v>
      </c>
      <c r="B206" s="6">
        <f>'Setup-2'!$B$8</f>
        <v>83438.792135576936</v>
      </c>
      <c r="C206" s="6">
        <f t="shared" si="64"/>
        <v>75837.29158839579</v>
      </c>
      <c r="D206" s="6">
        <f>IF(G205&lt;=0,0,G205*Setup!$B$6/12)</f>
        <v>7601.5005471811392</v>
      </c>
      <c r="E206" s="7">
        <f t="shared" si="65"/>
        <v>0.90889728443300433</v>
      </c>
      <c r="F206" s="7">
        <f t="shared" si="66"/>
        <v>9.1102715566995646E-2</v>
      </c>
      <c r="G206" s="6">
        <f t="shared" si="67"/>
        <v>954874.64701243676</v>
      </c>
      <c r="H206" s="9">
        <f t="shared" ref="H206" si="70">H205+D206</f>
        <v>126981.89505277717</v>
      </c>
      <c r="I206" s="9">
        <f t="shared" si="69"/>
        <v>874283.61057414615</v>
      </c>
      <c r="J206" s="9">
        <f>MIN(H206,200000)*Setup!$B$16</f>
        <v>25396.379010555436</v>
      </c>
      <c r="K206" s="9">
        <f>MIN(I206,150000)*Setup!$B$16</f>
        <v>30000</v>
      </c>
    </row>
    <row r="207" spans="1:11" ht="16.5" thickBot="1" x14ac:dyDescent="0.3">
      <c r="A207" s="5">
        <f t="shared" si="63"/>
        <v>205</v>
      </c>
      <c r="B207" s="6">
        <f>'Setup-2'!$B$8</f>
        <v>83438.792135576936</v>
      </c>
      <c r="C207" s="6">
        <f t="shared" si="64"/>
        <v>76396.591613860219</v>
      </c>
      <c r="D207" s="6">
        <f>IF(G206&lt;=0,0,G206*Setup!$B$6/12)</f>
        <v>7042.2005217167207</v>
      </c>
      <c r="E207" s="7">
        <f t="shared" si="65"/>
        <v>0.9156004019056978</v>
      </c>
      <c r="F207" s="7">
        <f t="shared" si="66"/>
        <v>8.4399598094302253E-2</v>
      </c>
      <c r="G207" s="6">
        <f t="shared" si="67"/>
        <v>878478.05539857654</v>
      </c>
      <c r="H207" s="9">
        <f>IF($G206&lt;=0,0,D207)</f>
        <v>7042.2005217167207</v>
      </c>
      <c r="I207" s="9">
        <f>IF(G206&lt;=0,0,C207)</f>
        <v>76396.591613860219</v>
      </c>
      <c r="J207" s="2"/>
      <c r="K207" s="2"/>
    </row>
    <row r="208" spans="1:11" ht="16.5" thickBot="1" x14ac:dyDescent="0.3">
      <c r="A208" s="5">
        <f t="shared" si="63"/>
        <v>206</v>
      </c>
      <c r="B208" s="6">
        <f>'Setup-2'!$B$8</f>
        <v>83438.792135576936</v>
      </c>
      <c r="C208" s="6">
        <f t="shared" si="64"/>
        <v>76960.016477012439</v>
      </c>
      <c r="D208" s="6">
        <f>IF(G207&lt;=0,0,G207*Setup!$B$6/12)</f>
        <v>6478.7756585645011</v>
      </c>
      <c r="E208" s="7">
        <f t="shared" si="65"/>
        <v>0.92235295486975233</v>
      </c>
      <c r="F208" s="7">
        <f t="shared" si="66"/>
        <v>7.7647045130247727E-2</v>
      </c>
      <c r="G208" s="6">
        <f t="shared" si="67"/>
        <v>801518.03892156412</v>
      </c>
      <c r="H208" s="9">
        <f>IF($G207&lt;=0,0,H207+D208)</f>
        <v>13520.976180281221</v>
      </c>
      <c r="I208" s="9">
        <f>IF(G206&lt;=0,0,I207+C208)</f>
        <v>153356.60809087264</v>
      </c>
      <c r="J208" s="2"/>
      <c r="K208" s="2"/>
    </row>
    <row r="209" spans="1:11" ht="16.5" thickBot="1" x14ac:dyDescent="0.3">
      <c r="A209" s="5">
        <f t="shared" si="63"/>
        <v>207</v>
      </c>
      <c r="B209" s="6">
        <f>'Setup-2'!$B$8</f>
        <v>83438.792135576936</v>
      </c>
      <c r="C209" s="6">
        <f t="shared" si="64"/>
        <v>77527.596598530406</v>
      </c>
      <c r="D209" s="6">
        <f>IF(G208&lt;=0,0,G208*Setup!$B$6/12)</f>
        <v>5911.1955370465357</v>
      </c>
      <c r="E209" s="7">
        <f t="shared" si="65"/>
        <v>0.92915530791191681</v>
      </c>
      <c r="F209" s="7">
        <f t="shared" si="66"/>
        <v>7.0844692088083319E-2</v>
      </c>
      <c r="G209" s="6">
        <f t="shared" si="67"/>
        <v>723990.4423230337</v>
      </c>
      <c r="H209" s="9">
        <f t="shared" ref="H209:H217" si="71">IF(G208&lt;=0,0,H208+D209)</f>
        <v>19432.171717327758</v>
      </c>
      <c r="I209" s="9">
        <f t="shared" ref="I209:I218" si="72">IF(G207&lt;=0,0,I208+C209)</f>
        <v>230884.20468940306</v>
      </c>
      <c r="J209" s="2"/>
      <c r="K209" s="2"/>
    </row>
    <row r="210" spans="1:11" ht="16.5" thickBot="1" x14ac:dyDescent="0.3">
      <c r="A210" s="5">
        <f t="shared" si="63"/>
        <v>208</v>
      </c>
      <c r="B210" s="6">
        <f>'Setup-2'!$B$8</f>
        <v>83438.792135576936</v>
      </c>
      <c r="C210" s="6">
        <f t="shared" si="64"/>
        <v>78099.362623444569</v>
      </c>
      <c r="D210" s="6">
        <f>IF(G209&lt;=0,0,G209*Setup!$B$6/12)</f>
        <v>5339.429512132373</v>
      </c>
      <c r="E210" s="7">
        <f t="shared" si="65"/>
        <v>0.93600782830776719</v>
      </c>
      <c r="F210" s="7">
        <f t="shared" si="66"/>
        <v>6.3992171692232924E-2</v>
      </c>
      <c r="G210" s="6">
        <f t="shared" si="67"/>
        <v>645891.07969958917</v>
      </c>
      <c r="H210" s="9">
        <f t="shared" si="71"/>
        <v>24771.601229460131</v>
      </c>
      <c r="I210" s="9">
        <f t="shared" si="72"/>
        <v>308983.56731284765</v>
      </c>
      <c r="J210" s="2"/>
      <c r="K210" s="2"/>
    </row>
    <row r="211" spans="1:11" ht="16.5" thickBot="1" x14ac:dyDescent="0.3">
      <c r="A211" s="5">
        <f t="shared" si="63"/>
        <v>209</v>
      </c>
      <c r="B211" s="6">
        <f>'Setup-2'!$B$8</f>
        <v>83438.792135576936</v>
      </c>
      <c r="C211" s="6">
        <f t="shared" si="64"/>
        <v>78675.345422792467</v>
      </c>
      <c r="D211" s="6">
        <f>IF(G210&lt;=0,0,G210*Setup!$B$6/12)</f>
        <v>4763.44671278447</v>
      </c>
      <c r="E211" s="7">
        <f t="shared" si="65"/>
        <v>0.94291088604153683</v>
      </c>
      <c r="F211" s="7">
        <f t="shared" si="66"/>
        <v>5.7089113958463146E-2</v>
      </c>
      <c r="G211" s="6">
        <f t="shared" si="67"/>
        <v>567215.73427679669</v>
      </c>
      <c r="H211" s="9">
        <f t="shared" si="71"/>
        <v>29535.047942244601</v>
      </c>
      <c r="I211" s="9">
        <f t="shared" si="72"/>
        <v>387658.91273564013</v>
      </c>
      <c r="J211" s="2"/>
      <c r="K211" s="2"/>
    </row>
    <row r="212" spans="1:11" ht="16.5" thickBot="1" x14ac:dyDescent="0.3">
      <c r="A212" s="5">
        <f t="shared" si="63"/>
        <v>210</v>
      </c>
      <c r="B212" s="6">
        <f>'Setup-2'!$B$8</f>
        <v>83438.792135576936</v>
      </c>
      <c r="C212" s="6">
        <f t="shared" si="64"/>
        <v>79255.576095285563</v>
      </c>
      <c r="D212" s="6">
        <f>IF(G211&lt;=0,0,G211*Setup!$B$6/12)</f>
        <v>4183.2160402913751</v>
      </c>
      <c r="E212" s="7">
        <f t="shared" si="65"/>
        <v>0.9498648538260932</v>
      </c>
      <c r="F212" s="7">
        <f t="shared" si="66"/>
        <v>5.0135146173906804E-2</v>
      </c>
      <c r="G212" s="6">
        <f t="shared" si="67"/>
        <v>487960.1581815111</v>
      </c>
      <c r="H212" s="9">
        <f t="shared" si="71"/>
        <v>33718.263982535973</v>
      </c>
      <c r="I212" s="9">
        <f t="shared" si="72"/>
        <v>466914.48883092566</v>
      </c>
      <c r="J212" s="2"/>
      <c r="K212" s="2"/>
    </row>
    <row r="213" spans="1:11" ht="16.5" thickBot="1" x14ac:dyDescent="0.3">
      <c r="A213" s="5">
        <f t="shared" si="63"/>
        <v>211</v>
      </c>
      <c r="B213" s="6">
        <f>'Setup-2'!$B$8</f>
        <v>83438.792135576936</v>
      </c>
      <c r="C213" s="6">
        <f t="shared" si="64"/>
        <v>79840.085968988293</v>
      </c>
      <c r="D213" s="6">
        <f>IF(G212&lt;=0,0,G212*Setup!$B$6/12)</f>
        <v>3598.7061665886445</v>
      </c>
      <c r="E213" s="7">
        <f t="shared" si="65"/>
        <v>0.95687010712306064</v>
      </c>
      <c r="F213" s="7">
        <f t="shared" si="66"/>
        <v>4.3129892876939371E-2</v>
      </c>
      <c r="G213" s="6">
        <f t="shared" si="67"/>
        <v>408120.07221252279</v>
      </c>
      <c r="H213" s="9">
        <f t="shared" si="71"/>
        <v>37316.970149124616</v>
      </c>
      <c r="I213" s="9">
        <f t="shared" si="72"/>
        <v>546754.57479991391</v>
      </c>
      <c r="J213" s="2"/>
      <c r="K213" s="2"/>
    </row>
    <row r="214" spans="1:11" ht="16.5" thickBot="1" x14ac:dyDescent="0.3">
      <c r="A214" s="5">
        <f t="shared" si="63"/>
        <v>212</v>
      </c>
      <c r="B214" s="6">
        <f>'Setup-2'!$B$8</f>
        <v>83438.792135576936</v>
      </c>
      <c r="C214" s="6">
        <f t="shared" si="64"/>
        <v>80428.906603009586</v>
      </c>
      <c r="D214" s="6">
        <f>IF(G213&lt;=0,0,G213*Setup!$B$6/12)</f>
        <v>3009.8855325673553</v>
      </c>
      <c r="E214" s="7">
        <f t="shared" si="65"/>
        <v>0.96392702416309328</v>
      </c>
      <c r="F214" s="7">
        <f t="shared" si="66"/>
        <v>3.6072975836906794E-2</v>
      </c>
      <c r="G214" s="6">
        <f t="shared" si="67"/>
        <v>327691.16560951318</v>
      </c>
      <c r="H214" s="9">
        <f t="shared" si="71"/>
        <v>40326.855681691974</v>
      </c>
      <c r="I214" s="9">
        <f t="shared" si="72"/>
        <v>627183.48140292347</v>
      </c>
      <c r="J214" s="2"/>
      <c r="K214" s="2"/>
    </row>
    <row r="215" spans="1:11" ht="16.5" thickBot="1" x14ac:dyDescent="0.3">
      <c r="A215" s="5">
        <f t="shared" si="63"/>
        <v>213</v>
      </c>
      <c r="B215" s="6">
        <f>'Setup-2'!$B$8</f>
        <v>83438.792135576936</v>
      </c>
      <c r="C215" s="6">
        <f t="shared" si="64"/>
        <v>81022.069789206769</v>
      </c>
      <c r="D215" s="6">
        <f>IF(G214&lt;=0,0,G214*Setup!$B$6/12)</f>
        <v>2416.7223463701598</v>
      </c>
      <c r="E215" s="7">
        <f t="shared" si="65"/>
        <v>0.97103598596629592</v>
      </c>
      <c r="F215" s="7">
        <f t="shared" si="66"/>
        <v>2.896401403370398E-2</v>
      </c>
      <c r="G215" s="6">
        <f t="shared" si="67"/>
        <v>246669.09582030639</v>
      </c>
      <c r="H215" s="9">
        <f t="shared" si="71"/>
        <v>42743.578028062133</v>
      </c>
      <c r="I215" s="9">
        <f t="shared" si="72"/>
        <v>708205.55119213019</v>
      </c>
      <c r="J215" s="2"/>
      <c r="K215" s="2"/>
    </row>
    <row r="216" spans="1:11" ht="16.5" thickBot="1" x14ac:dyDescent="0.3">
      <c r="A216" s="5">
        <f t="shared" si="63"/>
        <v>214</v>
      </c>
      <c r="B216" s="6">
        <f>'Setup-2'!$B$8</f>
        <v>83438.792135576936</v>
      </c>
      <c r="C216" s="6">
        <f t="shared" si="64"/>
        <v>81619.607553902169</v>
      </c>
      <c r="D216" s="6">
        <f>IF(G215&lt;=0,0,G215*Setup!$B$6/12)</f>
        <v>1819.1845816747593</v>
      </c>
      <c r="E216" s="7">
        <f t="shared" si="65"/>
        <v>0.97819737636279736</v>
      </c>
      <c r="F216" s="7">
        <f t="shared" si="66"/>
        <v>2.1802623637202544E-2</v>
      </c>
      <c r="G216" s="6">
        <f t="shared" si="67"/>
        <v>165049.48826640422</v>
      </c>
      <c r="H216" s="9">
        <f t="shared" si="71"/>
        <v>44562.762609736892</v>
      </c>
      <c r="I216" s="9">
        <f t="shared" si="72"/>
        <v>789825.15874603239</v>
      </c>
      <c r="J216" s="2"/>
      <c r="K216" s="2"/>
    </row>
    <row r="217" spans="1:11" ht="16.5" thickBot="1" x14ac:dyDescent="0.3">
      <c r="A217" s="5">
        <f t="shared" si="63"/>
        <v>215</v>
      </c>
      <c r="B217" s="6">
        <f>'Setup-2'!$B$8</f>
        <v>83438.792135576936</v>
      </c>
      <c r="C217" s="6">
        <f t="shared" si="64"/>
        <v>82221.552159612198</v>
      </c>
      <c r="D217" s="6">
        <f>IF(G216&lt;=0,0,G216*Setup!$B$6/12)</f>
        <v>1217.2399759647312</v>
      </c>
      <c r="E217" s="7">
        <f t="shared" si="65"/>
        <v>0.98541158201347301</v>
      </c>
      <c r="F217" s="7">
        <f t="shared" si="66"/>
        <v>1.4588417986526917E-2</v>
      </c>
      <c r="G217" s="6">
        <f t="shared" si="67"/>
        <v>82827.936106792025</v>
      </c>
      <c r="H217" s="9">
        <f t="shared" si="71"/>
        <v>45780.002585701623</v>
      </c>
      <c r="I217" s="9">
        <f t="shared" si="72"/>
        <v>872046.71090564458</v>
      </c>
      <c r="J217" s="2"/>
      <c r="K217" s="2"/>
    </row>
    <row r="218" spans="1:11" ht="16.5" thickBot="1" x14ac:dyDescent="0.3">
      <c r="A218" s="5">
        <f t="shared" si="63"/>
        <v>216</v>
      </c>
      <c r="B218" s="6">
        <f>'Setup-2'!$B$8</f>
        <v>83438.792135576936</v>
      </c>
      <c r="C218" s="6">
        <f t="shared" si="64"/>
        <v>82827.936106789348</v>
      </c>
      <c r="D218" s="6">
        <f>IF(G217&lt;=0,0,G217*Setup!$B$6/12)</f>
        <v>610.85602878759119</v>
      </c>
      <c r="E218" s="7">
        <f t="shared" si="65"/>
        <v>0.99267899243082247</v>
      </c>
      <c r="F218" s="7">
        <f t="shared" si="66"/>
        <v>7.3210075691775523E-3</v>
      </c>
      <c r="G218" s="6">
        <f t="shared" si="67"/>
        <v>2.6775524020195007E-9</v>
      </c>
      <c r="H218" s="9">
        <f t="shared" ref="H218" si="73">H217+D218</f>
        <v>46390.858614489211</v>
      </c>
      <c r="I218" s="9">
        <f t="shared" si="72"/>
        <v>954874.64701243397</v>
      </c>
      <c r="J218" s="9">
        <f>MIN(H218,200000)*Setup!$B$16</f>
        <v>9278.1717228978432</v>
      </c>
      <c r="K218" s="9">
        <f>MIN(I218,150000)*Setup!$B$16</f>
        <v>30000</v>
      </c>
    </row>
    <row r="219" spans="1:11" ht="16.5" thickBot="1" x14ac:dyDescent="0.3">
      <c r="A219" s="5">
        <f t="shared" si="63"/>
        <v>217</v>
      </c>
      <c r="B219" s="6">
        <f>'Setup-2'!$B$8</f>
        <v>83438.792135576936</v>
      </c>
      <c r="C219" s="6">
        <f t="shared" si="64"/>
        <v>83438.792135576921</v>
      </c>
      <c r="D219" s="6">
        <f>IF(G218&lt;=0,0,G218*Setup!$B$6/12)</f>
        <v>1.9746948964893818E-11</v>
      </c>
      <c r="E219" s="7">
        <f t="shared" si="65"/>
        <v>0.99999999999999978</v>
      </c>
      <c r="F219" s="7">
        <f t="shared" si="66"/>
        <v>2.3666388809664999E-16</v>
      </c>
      <c r="G219" s="6">
        <f t="shared" si="67"/>
        <v>-83438.792135574244</v>
      </c>
      <c r="H219" s="9">
        <f>IF($G218&lt;=0,0,D219)</f>
        <v>1.9746948964893818E-11</v>
      </c>
      <c r="I219" s="9">
        <f>IF(G218&lt;=0,0,C219)</f>
        <v>83438.792135576921</v>
      </c>
      <c r="J219" s="2"/>
      <c r="K219" s="2"/>
    </row>
    <row r="220" spans="1:11" ht="16.5" thickBot="1" x14ac:dyDescent="0.3">
      <c r="A220" s="5">
        <f t="shared" si="63"/>
        <v>218</v>
      </c>
      <c r="B220" s="6">
        <f>'Setup-2'!$B$8</f>
        <v>83438.792135576936</v>
      </c>
      <c r="C220" s="6">
        <f t="shared" si="64"/>
        <v>0</v>
      </c>
      <c r="D220" s="6">
        <f>IF(G219&lt;=0,0,G219*Setup!$B$6/12)</f>
        <v>0</v>
      </c>
      <c r="E220" s="7">
        <f t="shared" si="65"/>
        <v>0</v>
      </c>
      <c r="F220" s="7">
        <f t="shared" si="66"/>
        <v>0</v>
      </c>
      <c r="G220" s="6">
        <f t="shared" si="67"/>
        <v>-83438.792135574244</v>
      </c>
      <c r="H220" s="9">
        <f>IF($G219&lt;=0,0,H219+D220)</f>
        <v>0</v>
      </c>
      <c r="I220" s="9">
        <f>IF(G218&lt;=0,0,I219+C220)</f>
        <v>83438.792135576921</v>
      </c>
      <c r="J220" s="2"/>
      <c r="K220" s="2"/>
    </row>
    <row r="221" spans="1:11" ht="16.5" thickBot="1" x14ac:dyDescent="0.3">
      <c r="A221" s="5">
        <f t="shared" si="63"/>
        <v>219</v>
      </c>
      <c r="B221" s="6">
        <f>'Setup-2'!$B$8</f>
        <v>83438.792135576936</v>
      </c>
      <c r="C221" s="6">
        <f t="shared" si="64"/>
        <v>0</v>
      </c>
      <c r="D221" s="6">
        <f>IF(G220&lt;=0,0,G220*Setup!$B$6/12)</f>
        <v>0</v>
      </c>
      <c r="E221" s="7">
        <f t="shared" si="65"/>
        <v>0</v>
      </c>
      <c r="F221" s="7">
        <f t="shared" si="66"/>
        <v>0</v>
      </c>
      <c r="G221" s="6">
        <f t="shared" si="67"/>
        <v>-83438.792135574244</v>
      </c>
      <c r="H221" s="9">
        <f t="shared" ref="H221:H229" si="74">IF(G220&lt;=0,0,H220+D221)</f>
        <v>0</v>
      </c>
      <c r="I221" s="9">
        <f t="shared" ref="I221:I230" si="75">IF(G219&lt;=0,0,I220+C221)</f>
        <v>0</v>
      </c>
      <c r="J221" s="2"/>
      <c r="K221" s="2"/>
    </row>
    <row r="222" spans="1:11" ht="16.5" thickBot="1" x14ac:dyDescent="0.3">
      <c r="A222" s="5">
        <f t="shared" si="63"/>
        <v>220</v>
      </c>
      <c r="B222" s="6">
        <f>'Setup-2'!$B$8</f>
        <v>83438.792135576936</v>
      </c>
      <c r="C222" s="6">
        <f t="shared" si="64"/>
        <v>0</v>
      </c>
      <c r="D222" s="6">
        <f>IF(G221&lt;=0,0,G221*Setup!$B$6/12)</f>
        <v>0</v>
      </c>
      <c r="E222" s="7">
        <f t="shared" si="65"/>
        <v>0</v>
      </c>
      <c r="F222" s="7">
        <f t="shared" si="66"/>
        <v>0</v>
      </c>
      <c r="G222" s="6">
        <f t="shared" si="67"/>
        <v>-83438.792135574244</v>
      </c>
      <c r="H222" s="9">
        <f t="shared" si="74"/>
        <v>0</v>
      </c>
      <c r="I222" s="9">
        <f t="shared" si="75"/>
        <v>0</v>
      </c>
      <c r="J222" s="2"/>
      <c r="K222" s="2"/>
    </row>
    <row r="223" spans="1:11" ht="16.5" thickBot="1" x14ac:dyDescent="0.3">
      <c r="A223" s="5">
        <f t="shared" si="63"/>
        <v>221</v>
      </c>
      <c r="B223" s="6">
        <f>'Setup-2'!$B$8</f>
        <v>83438.792135576936</v>
      </c>
      <c r="C223" s="6">
        <f t="shared" si="64"/>
        <v>0</v>
      </c>
      <c r="D223" s="6">
        <f>IF(G222&lt;=0,0,G222*Setup!$B$6/12)</f>
        <v>0</v>
      </c>
      <c r="E223" s="7">
        <f t="shared" si="65"/>
        <v>0</v>
      </c>
      <c r="F223" s="7">
        <f t="shared" si="66"/>
        <v>0</v>
      </c>
      <c r="G223" s="6">
        <f t="shared" si="67"/>
        <v>-83438.792135574244</v>
      </c>
      <c r="H223" s="9">
        <f t="shared" si="74"/>
        <v>0</v>
      </c>
      <c r="I223" s="9">
        <f t="shared" si="75"/>
        <v>0</v>
      </c>
      <c r="J223" s="2"/>
      <c r="K223" s="2"/>
    </row>
    <row r="224" spans="1:11" ht="16.5" thickBot="1" x14ac:dyDescent="0.3">
      <c r="A224" s="5">
        <f t="shared" si="63"/>
        <v>222</v>
      </c>
      <c r="B224" s="6">
        <f>'Setup-2'!$B$8</f>
        <v>83438.792135576936</v>
      </c>
      <c r="C224" s="6">
        <f t="shared" si="64"/>
        <v>0</v>
      </c>
      <c r="D224" s="6">
        <f>IF(G223&lt;=0,0,G223*Setup!$B$6/12)</f>
        <v>0</v>
      </c>
      <c r="E224" s="7">
        <f t="shared" si="65"/>
        <v>0</v>
      </c>
      <c r="F224" s="7">
        <f t="shared" si="66"/>
        <v>0</v>
      </c>
      <c r="G224" s="6">
        <f t="shared" si="67"/>
        <v>-83438.792135574244</v>
      </c>
      <c r="H224" s="9">
        <f t="shared" si="74"/>
        <v>0</v>
      </c>
      <c r="I224" s="9">
        <f t="shared" si="75"/>
        <v>0</v>
      </c>
      <c r="J224" s="2"/>
      <c r="K224" s="2"/>
    </row>
    <row r="225" spans="1:11" ht="16.5" thickBot="1" x14ac:dyDescent="0.3">
      <c r="A225" s="5">
        <f t="shared" si="63"/>
        <v>223</v>
      </c>
      <c r="B225" s="6">
        <f>'Setup-2'!$B$8</f>
        <v>83438.792135576936</v>
      </c>
      <c r="C225" s="6">
        <f t="shared" si="64"/>
        <v>0</v>
      </c>
      <c r="D225" s="6">
        <f>IF(G224&lt;=0,0,G224*Setup!$B$6/12)</f>
        <v>0</v>
      </c>
      <c r="E225" s="7">
        <f t="shared" si="65"/>
        <v>0</v>
      </c>
      <c r="F225" s="7">
        <f t="shared" si="66"/>
        <v>0</v>
      </c>
      <c r="G225" s="6">
        <f t="shared" si="67"/>
        <v>-83438.792135574244</v>
      </c>
      <c r="H225" s="9">
        <f t="shared" si="74"/>
        <v>0</v>
      </c>
      <c r="I225" s="9">
        <f t="shared" si="75"/>
        <v>0</v>
      </c>
      <c r="J225" s="2"/>
      <c r="K225" s="2"/>
    </row>
    <row r="226" spans="1:11" ht="16.5" thickBot="1" x14ac:dyDescent="0.3">
      <c r="A226" s="5">
        <f t="shared" si="63"/>
        <v>224</v>
      </c>
      <c r="B226" s="6">
        <f>'Setup-2'!$B$8</f>
        <v>83438.792135576936</v>
      </c>
      <c r="C226" s="6">
        <f t="shared" si="64"/>
        <v>0</v>
      </c>
      <c r="D226" s="6">
        <f>IF(G225&lt;=0,0,G225*Setup!$B$6/12)</f>
        <v>0</v>
      </c>
      <c r="E226" s="7">
        <f t="shared" si="65"/>
        <v>0</v>
      </c>
      <c r="F226" s="7">
        <f t="shared" si="66"/>
        <v>0</v>
      </c>
      <c r="G226" s="6">
        <f t="shared" si="67"/>
        <v>-83438.792135574244</v>
      </c>
      <c r="H226" s="9">
        <f t="shared" si="74"/>
        <v>0</v>
      </c>
      <c r="I226" s="9">
        <f t="shared" si="75"/>
        <v>0</v>
      </c>
      <c r="J226" s="2"/>
      <c r="K226" s="2"/>
    </row>
    <row r="227" spans="1:11" ht="16.5" thickBot="1" x14ac:dyDescent="0.3">
      <c r="A227" s="5">
        <f t="shared" si="63"/>
        <v>225</v>
      </c>
      <c r="B227" s="6">
        <f>'Setup-2'!$B$8</f>
        <v>83438.792135576936</v>
      </c>
      <c r="C227" s="6">
        <f t="shared" si="64"/>
        <v>0</v>
      </c>
      <c r="D227" s="6">
        <f>IF(G226&lt;=0,0,G226*Setup!$B$6/12)</f>
        <v>0</v>
      </c>
      <c r="E227" s="7">
        <f t="shared" si="65"/>
        <v>0</v>
      </c>
      <c r="F227" s="7">
        <f t="shared" si="66"/>
        <v>0</v>
      </c>
      <c r="G227" s="6">
        <f t="shared" si="67"/>
        <v>-83438.792135574244</v>
      </c>
      <c r="H227" s="9">
        <f t="shared" si="74"/>
        <v>0</v>
      </c>
      <c r="I227" s="9">
        <f t="shared" si="75"/>
        <v>0</v>
      </c>
      <c r="J227" s="2"/>
      <c r="K227" s="2"/>
    </row>
    <row r="228" spans="1:11" ht="16.5" thickBot="1" x14ac:dyDescent="0.3">
      <c r="A228" s="5">
        <f t="shared" si="63"/>
        <v>226</v>
      </c>
      <c r="B228" s="6">
        <f>'Setup-2'!$B$8</f>
        <v>83438.792135576936</v>
      </c>
      <c r="C228" s="6">
        <f t="shared" si="64"/>
        <v>0</v>
      </c>
      <c r="D228" s="6">
        <f>IF(G227&lt;=0,0,G227*Setup!$B$6/12)</f>
        <v>0</v>
      </c>
      <c r="E228" s="7">
        <f t="shared" si="65"/>
        <v>0</v>
      </c>
      <c r="F228" s="7">
        <f t="shared" si="66"/>
        <v>0</v>
      </c>
      <c r="G228" s="6">
        <f t="shared" si="67"/>
        <v>-83438.792135574244</v>
      </c>
      <c r="H228" s="9">
        <f t="shared" si="74"/>
        <v>0</v>
      </c>
      <c r="I228" s="9">
        <f t="shared" si="75"/>
        <v>0</v>
      </c>
      <c r="J228" s="2"/>
      <c r="K228" s="2"/>
    </row>
    <row r="229" spans="1:11" ht="16.5" thickBot="1" x14ac:dyDescent="0.3">
      <c r="A229" s="5">
        <f t="shared" si="63"/>
        <v>227</v>
      </c>
      <c r="B229" s="6">
        <f>'Setup-2'!$B$8</f>
        <v>83438.792135576936</v>
      </c>
      <c r="C229" s="6">
        <f t="shared" si="64"/>
        <v>0</v>
      </c>
      <c r="D229" s="6">
        <f>IF(G228&lt;=0,0,G228*Setup!$B$6/12)</f>
        <v>0</v>
      </c>
      <c r="E229" s="7">
        <f t="shared" si="65"/>
        <v>0</v>
      </c>
      <c r="F229" s="7">
        <f t="shared" si="66"/>
        <v>0</v>
      </c>
      <c r="G229" s="6">
        <f t="shared" si="67"/>
        <v>-83438.792135574244</v>
      </c>
      <c r="H229" s="9">
        <f t="shared" si="74"/>
        <v>0</v>
      </c>
      <c r="I229" s="9">
        <f t="shared" si="75"/>
        <v>0</v>
      </c>
      <c r="J229" s="2"/>
      <c r="K229" s="2"/>
    </row>
    <row r="230" spans="1:11" ht="16.5" thickBot="1" x14ac:dyDescent="0.3">
      <c r="A230" s="5">
        <f t="shared" si="63"/>
        <v>228</v>
      </c>
      <c r="B230" s="6">
        <f>'Setup-2'!$B$8</f>
        <v>83438.792135576936</v>
      </c>
      <c r="C230" s="6">
        <f t="shared" si="64"/>
        <v>0</v>
      </c>
      <c r="D230" s="6">
        <f>IF(G229&lt;=0,0,G229*Setup!$B$6/12)</f>
        <v>0</v>
      </c>
      <c r="E230" s="7">
        <f t="shared" si="65"/>
        <v>0</v>
      </c>
      <c r="F230" s="7">
        <f t="shared" si="66"/>
        <v>0</v>
      </c>
      <c r="G230" s="6">
        <f t="shared" si="67"/>
        <v>-83438.792135574244</v>
      </c>
      <c r="H230" s="9">
        <f t="shared" ref="H230" si="76">H229+D230</f>
        <v>0</v>
      </c>
      <c r="I230" s="9">
        <f t="shared" si="75"/>
        <v>0</v>
      </c>
      <c r="J230" s="9">
        <f>MIN(H230,200000)*Setup!$B$16</f>
        <v>0</v>
      </c>
      <c r="K230" s="9">
        <f>MIN(I230,150000)*Setup!$B$16</f>
        <v>0</v>
      </c>
    </row>
    <row r="231" spans="1:11" ht="16.5" thickBot="1" x14ac:dyDescent="0.3">
      <c r="A231" s="5">
        <f t="shared" si="63"/>
        <v>229</v>
      </c>
      <c r="B231" s="6">
        <f>'Setup-2'!$B$8</f>
        <v>83438.792135576936</v>
      </c>
      <c r="C231" s="6">
        <f t="shared" si="64"/>
        <v>0</v>
      </c>
      <c r="D231" s="6">
        <f>IF(G230&lt;=0,0,G230*Setup!$B$6/12)</f>
        <v>0</v>
      </c>
      <c r="E231" s="7">
        <f t="shared" si="65"/>
        <v>0</v>
      </c>
      <c r="F231" s="7">
        <f t="shared" si="66"/>
        <v>0</v>
      </c>
      <c r="G231" s="6">
        <f t="shared" si="67"/>
        <v>-83438.792135574244</v>
      </c>
      <c r="H231" s="9">
        <f>IF($G230&lt;=0,0,D231)</f>
        <v>0</v>
      </c>
      <c r="I231" s="9">
        <f>IF(G230&lt;=0,0,C231)</f>
        <v>0</v>
      </c>
      <c r="J231" s="2"/>
      <c r="K231" s="2"/>
    </row>
    <row r="232" spans="1:11" ht="16.5" thickBot="1" x14ac:dyDescent="0.3">
      <c r="A232" s="5">
        <f t="shared" si="63"/>
        <v>230</v>
      </c>
      <c r="B232" s="6">
        <f>'Setup-2'!$B$8</f>
        <v>83438.792135576936</v>
      </c>
      <c r="C232" s="6">
        <f t="shared" si="64"/>
        <v>0</v>
      </c>
      <c r="D232" s="6">
        <f>IF(G231&lt;=0,0,G231*Setup!$B$6/12)</f>
        <v>0</v>
      </c>
      <c r="E232" s="7">
        <f t="shared" si="65"/>
        <v>0</v>
      </c>
      <c r="F232" s="7">
        <f t="shared" si="66"/>
        <v>0</v>
      </c>
      <c r="G232" s="6">
        <f t="shared" si="67"/>
        <v>-83438.792135574244</v>
      </c>
      <c r="H232" s="9">
        <f>IF($G231&lt;=0,0,H231+D232)</f>
        <v>0</v>
      </c>
      <c r="I232" s="9">
        <f>IF(G230&lt;=0,0,I231+C232)</f>
        <v>0</v>
      </c>
      <c r="J232" s="2"/>
      <c r="K232" s="2"/>
    </row>
    <row r="233" spans="1:11" ht="16.5" thickBot="1" x14ac:dyDescent="0.3">
      <c r="A233" s="5">
        <f t="shared" si="63"/>
        <v>231</v>
      </c>
      <c r="B233" s="6">
        <f>'Setup-2'!$B$8</f>
        <v>83438.792135576936</v>
      </c>
      <c r="C233" s="6">
        <f t="shared" si="64"/>
        <v>0</v>
      </c>
      <c r="D233" s="6">
        <f>IF(G232&lt;=0,0,G232*Setup!$B$6/12)</f>
        <v>0</v>
      </c>
      <c r="E233" s="7">
        <f t="shared" si="65"/>
        <v>0</v>
      </c>
      <c r="F233" s="7">
        <f t="shared" si="66"/>
        <v>0</v>
      </c>
      <c r="G233" s="6">
        <f t="shared" si="67"/>
        <v>-83438.792135574244</v>
      </c>
      <c r="H233" s="9">
        <f t="shared" ref="H233:H241" si="77">IF(G232&lt;=0,0,H232+D233)</f>
        <v>0</v>
      </c>
      <c r="I233" s="9">
        <f t="shared" ref="I233:I242" si="78">IF(G231&lt;=0,0,I232+C233)</f>
        <v>0</v>
      </c>
      <c r="J233" s="2"/>
      <c r="K233" s="2"/>
    </row>
    <row r="234" spans="1:11" ht="16.5" thickBot="1" x14ac:dyDescent="0.3">
      <c r="A234" s="5">
        <f t="shared" si="63"/>
        <v>232</v>
      </c>
      <c r="B234" s="6">
        <f>'Setup-2'!$B$8</f>
        <v>83438.792135576936</v>
      </c>
      <c r="C234" s="6">
        <f t="shared" si="64"/>
        <v>0</v>
      </c>
      <c r="D234" s="6">
        <f>IF(G233&lt;=0,0,G233*Setup!$B$6/12)</f>
        <v>0</v>
      </c>
      <c r="E234" s="7">
        <f t="shared" si="65"/>
        <v>0</v>
      </c>
      <c r="F234" s="7">
        <f t="shared" si="66"/>
        <v>0</v>
      </c>
      <c r="G234" s="6">
        <f t="shared" si="67"/>
        <v>-83438.792135574244</v>
      </c>
      <c r="H234" s="9">
        <f t="shared" si="77"/>
        <v>0</v>
      </c>
      <c r="I234" s="9">
        <f t="shared" si="78"/>
        <v>0</v>
      </c>
      <c r="J234" s="2"/>
      <c r="K234" s="2"/>
    </row>
    <row r="235" spans="1:11" ht="16.5" thickBot="1" x14ac:dyDescent="0.3">
      <c r="A235" s="5">
        <f t="shared" si="63"/>
        <v>233</v>
      </c>
      <c r="B235" s="6">
        <f>'Setup-2'!$B$8</f>
        <v>83438.792135576936</v>
      </c>
      <c r="C235" s="6">
        <f t="shared" si="64"/>
        <v>0</v>
      </c>
      <c r="D235" s="6">
        <f>IF(G234&lt;=0,0,G234*Setup!$B$6/12)</f>
        <v>0</v>
      </c>
      <c r="E235" s="7">
        <f t="shared" si="65"/>
        <v>0</v>
      </c>
      <c r="F235" s="7">
        <f t="shared" si="66"/>
        <v>0</v>
      </c>
      <c r="G235" s="6">
        <f t="shared" si="67"/>
        <v>-83438.792135574244</v>
      </c>
      <c r="H235" s="9">
        <f t="shared" si="77"/>
        <v>0</v>
      </c>
      <c r="I235" s="9">
        <f t="shared" si="78"/>
        <v>0</v>
      </c>
      <c r="J235" s="2"/>
      <c r="K235" s="2"/>
    </row>
    <row r="236" spans="1:11" ht="16.5" thickBot="1" x14ac:dyDescent="0.3">
      <c r="A236" s="5">
        <f t="shared" si="63"/>
        <v>234</v>
      </c>
      <c r="B236" s="6">
        <f>'Setup-2'!$B$8</f>
        <v>83438.792135576936</v>
      </c>
      <c r="C236" s="6">
        <f t="shared" si="64"/>
        <v>0</v>
      </c>
      <c r="D236" s="6">
        <f>IF(G235&lt;=0,0,G235*Setup!$B$6/12)</f>
        <v>0</v>
      </c>
      <c r="E236" s="7">
        <f t="shared" si="65"/>
        <v>0</v>
      </c>
      <c r="F236" s="7">
        <f t="shared" si="66"/>
        <v>0</v>
      </c>
      <c r="G236" s="6">
        <f t="shared" si="67"/>
        <v>-83438.792135574244</v>
      </c>
      <c r="H236" s="9">
        <f t="shared" si="77"/>
        <v>0</v>
      </c>
      <c r="I236" s="9">
        <f t="shared" si="78"/>
        <v>0</v>
      </c>
      <c r="J236" s="2"/>
      <c r="K236" s="2"/>
    </row>
    <row r="237" spans="1:11" ht="16.5" thickBot="1" x14ac:dyDescent="0.3">
      <c r="A237" s="5">
        <f t="shared" si="63"/>
        <v>235</v>
      </c>
      <c r="B237" s="6">
        <f>'Setup-2'!$B$8</f>
        <v>83438.792135576936</v>
      </c>
      <c r="C237" s="6">
        <f t="shared" si="64"/>
        <v>0</v>
      </c>
      <c r="D237" s="6">
        <f>IF(G236&lt;=0,0,G236*Setup!$B$6/12)</f>
        <v>0</v>
      </c>
      <c r="E237" s="7">
        <f t="shared" si="65"/>
        <v>0</v>
      </c>
      <c r="F237" s="7">
        <f t="shared" si="66"/>
        <v>0</v>
      </c>
      <c r="G237" s="6">
        <f t="shared" si="67"/>
        <v>-83438.792135574244</v>
      </c>
      <c r="H237" s="9">
        <f t="shared" si="77"/>
        <v>0</v>
      </c>
      <c r="I237" s="9">
        <f t="shared" si="78"/>
        <v>0</v>
      </c>
      <c r="J237" s="2"/>
      <c r="K237" s="2"/>
    </row>
    <row r="238" spans="1:11" ht="16.5" thickBot="1" x14ac:dyDescent="0.3">
      <c r="A238" s="5">
        <f t="shared" si="63"/>
        <v>236</v>
      </c>
      <c r="B238" s="6">
        <f>'Setup-2'!$B$8</f>
        <v>83438.792135576936</v>
      </c>
      <c r="C238" s="6">
        <f t="shared" si="64"/>
        <v>0</v>
      </c>
      <c r="D238" s="6">
        <f>IF(G237&lt;=0,0,G237*Setup!$B$6/12)</f>
        <v>0</v>
      </c>
      <c r="E238" s="7">
        <f t="shared" si="65"/>
        <v>0</v>
      </c>
      <c r="F238" s="7">
        <f t="shared" si="66"/>
        <v>0</v>
      </c>
      <c r="G238" s="6">
        <f t="shared" si="67"/>
        <v>-83438.792135574244</v>
      </c>
      <c r="H238" s="9">
        <f t="shared" si="77"/>
        <v>0</v>
      </c>
      <c r="I238" s="9">
        <f t="shared" si="78"/>
        <v>0</v>
      </c>
      <c r="J238" s="2"/>
      <c r="K238" s="2"/>
    </row>
    <row r="239" spans="1:11" ht="16.5" thickBot="1" x14ac:dyDescent="0.3">
      <c r="A239" s="5">
        <f t="shared" si="63"/>
        <v>237</v>
      </c>
      <c r="B239" s="6">
        <f>'Setup-2'!$B$8</f>
        <v>83438.792135576936</v>
      </c>
      <c r="C239" s="6">
        <f t="shared" si="64"/>
        <v>0</v>
      </c>
      <c r="D239" s="6">
        <f>IF(G238&lt;=0,0,G238*Setup!$B$6/12)</f>
        <v>0</v>
      </c>
      <c r="E239" s="7">
        <f t="shared" si="65"/>
        <v>0</v>
      </c>
      <c r="F239" s="7">
        <f t="shared" si="66"/>
        <v>0</v>
      </c>
      <c r="G239" s="6">
        <f t="shared" si="67"/>
        <v>-83438.792135574244</v>
      </c>
      <c r="H239" s="9">
        <f t="shared" si="77"/>
        <v>0</v>
      </c>
      <c r="I239" s="9">
        <f t="shared" si="78"/>
        <v>0</v>
      </c>
      <c r="J239" s="2"/>
      <c r="K239" s="2"/>
    </row>
    <row r="240" spans="1:11" ht="16.5" thickBot="1" x14ac:dyDescent="0.3">
      <c r="A240" s="5">
        <f t="shared" si="63"/>
        <v>238</v>
      </c>
      <c r="B240" s="6">
        <f>'Setup-2'!$B$8</f>
        <v>83438.792135576936</v>
      </c>
      <c r="C240" s="6">
        <f t="shared" si="64"/>
        <v>0</v>
      </c>
      <c r="D240" s="6">
        <f>IF(G239&lt;=0,0,G239*Setup!$B$6/12)</f>
        <v>0</v>
      </c>
      <c r="E240" s="7">
        <f t="shared" si="65"/>
        <v>0</v>
      </c>
      <c r="F240" s="7">
        <f t="shared" si="66"/>
        <v>0</v>
      </c>
      <c r="G240" s="6">
        <f t="shared" si="67"/>
        <v>-83438.792135574244</v>
      </c>
      <c r="H240" s="9">
        <f t="shared" si="77"/>
        <v>0</v>
      </c>
      <c r="I240" s="9">
        <f t="shared" si="78"/>
        <v>0</v>
      </c>
      <c r="J240" s="2"/>
      <c r="K240" s="2"/>
    </row>
    <row r="241" spans="1:11" ht="16.5" thickBot="1" x14ac:dyDescent="0.3">
      <c r="A241" s="5">
        <f t="shared" si="63"/>
        <v>239</v>
      </c>
      <c r="B241" s="6">
        <f>'Setup-2'!$B$8</f>
        <v>83438.792135576936</v>
      </c>
      <c r="C241" s="6">
        <f t="shared" si="64"/>
        <v>0</v>
      </c>
      <c r="D241" s="6">
        <f>IF(G240&lt;=0,0,G240*Setup!$B$6/12)</f>
        <v>0</v>
      </c>
      <c r="E241" s="7">
        <f t="shared" si="65"/>
        <v>0</v>
      </c>
      <c r="F241" s="7">
        <f t="shared" si="66"/>
        <v>0</v>
      </c>
      <c r="G241" s="6">
        <f t="shared" si="67"/>
        <v>-83438.792135574244</v>
      </c>
      <c r="H241" s="9">
        <f t="shared" si="77"/>
        <v>0</v>
      </c>
      <c r="I241" s="9">
        <f t="shared" si="78"/>
        <v>0</v>
      </c>
      <c r="J241" s="2"/>
      <c r="K241" s="2"/>
    </row>
    <row r="242" spans="1:11" ht="16.5" thickBot="1" x14ac:dyDescent="0.3">
      <c r="A242" s="5">
        <f t="shared" si="63"/>
        <v>240</v>
      </c>
      <c r="B242" s="6">
        <f>'Setup-2'!$B$8</f>
        <v>83438.792135576936</v>
      </c>
      <c r="C242" s="6">
        <f t="shared" si="64"/>
        <v>0</v>
      </c>
      <c r="D242" s="6">
        <f>IF(G241&lt;=0,0,G241*Setup!$B$6/12)</f>
        <v>0</v>
      </c>
      <c r="E242" s="7">
        <f t="shared" si="65"/>
        <v>0</v>
      </c>
      <c r="F242" s="7">
        <f t="shared" si="66"/>
        <v>0</v>
      </c>
      <c r="G242" s="6">
        <f t="shared" si="67"/>
        <v>-83438.792135574244</v>
      </c>
      <c r="H242" s="9">
        <f t="shared" ref="H242" si="79">H241+D242</f>
        <v>0</v>
      </c>
      <c r="I242" s="9">
        <f t="shared" si="78"/>
        <v>0</v>
      </c>
      <c r="J242" s="9">
        <f>MIN(H242,200000)*Setup!$B$16</f>
        <v>0</v>
      </c>
      <c r="K242" s="9">
        <f>MIN(I242,150000)*Setup!$B$16</f>
        <v>0</v>
      </c>
    </row>
    <row r="243" spans="1:11" ht="16.5" thickBot="1" x14ac:dyDescent="0.3">
      <c r="A243" s="5">
        <f t="shared" si="63"/>
        <v>241</v>
      </c>
      <c r="B243" s="6">
        <f>'Setup-2'!$B$8</f>
        <v>83438.792135576936</v>
      </c>
      <c r="C243" s="6">
        <f t="shared" si="64"/>
        <v>0</v>
      </c>
      <c r="D243" s="6">
        <f>IF(G242&lt;=0,0,G242*Setup!$B$6/12)</f>
        <v>0</v>
      </c>
      <c r="E243" s="7">
        <f t="shared" si="65"/>
        <v>0</v>
      </c>
      <c r="F243" s="7">
        <f t="shared" si="66"/>
        <v>0</v>
      </c>
      <c r="G243" s="6">
        <f t="shared" si="67"/>
        <v>-83438.792135574244</v>
      </c>
      <c r="H243" s="9">
        <f>IF($G242&lt;=0,0,D243)</f>
        <v>0</v>
      </c>
      <c r="I243" s="9">
        <f>IF(G242&lt;=0,0,C243)</f>
        <v>0</v>
      </c>
      <c r="J243" s="2"/>
      <c r="K243" s="2"/>
    </row>
    <row r="244" spans="1:11" ht="16.5" thickBot="1" x14ac:dyDescent="0.3">
      <c r="A244" s="5">
        <f t="shared" si="63"/>
        <v>242</v>
      </c>
      <c r="B244" s="6">
        <f>'Setup-2'!$B$8</f>
        <v>83438.792135576936</v>
      </c>
      <c r="C244" s="6">
        <f t="shared" si="64"/>
        <v>0</v>
      </c>
      <c r="D244" s="6">
        <f>IF(G243&lt;=0,0,G243*Setup!$B$6/12)</f>
        <v>0</v>
      </c>
      <c r="E244" s="7">
        <f t="shared" si="65"/>
        <v>0</v>
      </c>
      <c r="F244" s="7">
        <f t="shared" si="66"/>
        <v>0</v>
      </c>
      <c r="G244" s="6">
        <f t="shared" si="67"/>
        <v>-83438.792135574244</v>
      </c>
      <c r="H244" s="9">
        <f>IF($G243&lt;=0,0,H243+D244)</f>
        <v>0</v>
      </c>
      <c r="I244" s="9">
        <f>IF(G242&lt;=0,0,I243+C244)</f>
        <v>0</v>
      </c>
      <c r="J244" s="2"/>
      <c r="K244" s="2"/>
    </row>
    <row r="245" spans="1:11" ht="16.5" thickBot="1" x14ac:dyDescent="0.3">
      <c r="A245" s="5">
        <f t="shared" si="63"/>
        <v>243</v>
      </c>
      <c r="B245" s="6">
        <f>'Setup-2'!$B$8</f>
        <v>83438.792135576936</v>
      </c>
      <c r="C245" s="6">
        <f t="shared" si="64"/>
        <v>0</v>
      </c>
      <c r="D245" s="6">
        <f>IF(G244&lt;=0,0,G244*Setup!$B$6/12)</f>
        <v>0</v>
      </c>
      <c r="E245" s="7">
        <f t="shared" si="65"/>
        <v>0</v>
      </c>
      <c r="F245" s="7">
        <f t="shared" si="66"/>
        <v>0</v>
      </c>
      <c r="G245" s="6">
        <f t="shared" si="67"/>
        <v>-83438.792135574244</v>
      </c>
      <c r="H245" s="9">
        <f t="shared" ref="H245:H253" si="80">IF(G244&lt;=0,0,H244+D245)</f>
        <v>0</v>
      </c>
      <c r="I245" s="9">
        <f t="shared" ref="I245:I254" si="81">IF(G243&lt;=0,0,I244+C245)</f>
        <v>0</v>
      </c>
      <c r="J245" s="2"/>
      <c r="K245" s="2"/>
    </row>
    <row r="246" spans="1:11" ht="16.5" thickBot="1" x14ac:dyDescent="0.3">
      <c r="A246" s="5">
        <f t="shared" si="63"/>
        <v>244</v>
      </c>
      <c r="B246" s="6">
        <f>'Setup-2'!$B$8</f>
        <v>83438.792135576936</v>
      </c>
      <c r="C246" s="6">
        <f t="shared" si="64"/>
        <v>0</v>
      </c>
      <c r="D246" s="6">
        <f>IF(G245&lt;=0,0,G245*Setup!$B$6/12)</f>
        <v>0</v>
      </c>
      <c r="E246" s="7">
        <f t="shared" si="65"/>
        <v>0</v>
      </c>
      <c r="F246" s="7">
        <f t="shared" si="66"/>
        <v>0</v>
      </c>
      <c r="G246" s="6">
        <f t="shared" si="67"/>
        <v>-83438.792135574244</v>
      </c>
      <c r="H246" s="9">
        <f t="shared" si="80"/>
        <v>0</v>
      </c>
      <c r="I246" s="9">
        <f t="shared" si="81"/>
        <v>0</v>
      </c>
      <c r="J246" s="2"/>
      <c r="K246" s="2"/>
    </row>
    <row r="247" spans="1:11" ht="16.5" thickBot="1" x14ac:dyDescent="0.3">
      <c r="A247" s="5">
        <f t="shared" si="63"/>
        <v>245</v>
      </c>
      <c r="B247" s="6">
        <f>'Setup-2'!$B$8</f>
        <v>83438.792135576936</v>
      </c>
      <c r="C247" s="6">
        <f t="shared" si="64"/>
        <v>0</v>
      </c>
      <c r="D247" s="6">
        <f>IF(G246&lt;=0,0,G246*Setup!$B$6/12)</f>
        <v>0</v>
      </c>
      <c r="E247" s="7">
        <f t="shared" si="65"/>
        <v>0</v>
      </c>
      <c r="F247" s="7">
        <f t="shared" si="66"/>
        <v>0</v>
      </c>
      <c r="G247" s="6">
        <f t="shared" si="67"/>
        <v>-83438.792135574244</v>
      </c>
      <c r="H247" s="9">
        <f t="shared" si="80"/>
        <v>0</v>
      </c>
      <c r="I247" s="9">
        <f t="shared" si="81"/>
        <v>0</v>
      </c>
      <c r="J247" s="2"/>
      <c r="K247" s="2"/>
    </row>
    <row r="248" spans="1:11" ht="16.5" thickBot="1" x14ac:dyDescent="0.3">
      <c r="A248" s="5">
        <f t="shared" si="63"/>
        <v>246</v>
      </c>
      <c r="B248" s="6">
        <f>'Setup-2'!$B$8</f>
        <v>83438.792135576936</v>
      </c>
      <c r="C248" s="6">
        <f t="shared" si="64"/>
        <v>0</v>
      </c>
      <c r="D248" s="6">
        <f>IF(G247&lt;=0,0,G247*Setup!$B$6/12)</f>
        <v>0</v>
      </c>
      <c r="E248" s="7">
        <f t="shared" si="65"/>
        <v>0</v>
      </c>
      <c r="F248" s="7">
        <f t="shared" si="66"/>
        <v>0</v>
      </c>
      <c r="G248" s="6">
        <f t="shared" si="67"/>
        <v>-83438.792135574244</v>
      </c>
      <c r="H248" s="9">
        <f t="shared" si="80"/>
        <v>0</v>
      </c>
      <c r="I248" s="9">
        <f t="shared" si="81"/>
        <v>0</v>
      </c>
      <c r="J248" s="2"/>
      <c r="K248" s="2"/>
    </row>
    <row r="249" spans="1:11" ht="16.5" thickBot="1" x14ac:dyDescent="0.3">
      <c r="A249" s="5">
        <f t="shared" si="63"/>
        <v>247</v>
      </c>
      <c r="B249" s="6">
        <f>'Setup-2'!$B$8</f>
        <v>83438.792135576936</v>
      </c>
      <c r="C249" s="6">
        <f t="shared" si="64"/>
        <v>0</v>
      </c>
      <c r="D249" s="6">
        <f>IF(G248&lt;=0,0,G248*Setup!$B$6/12)</f>
        <v>0</v>
      </c>
      <c r="E249" s="7">
        <f t="shared" si="65"/>
        <v>0</v>
      </c>
      <c r="F249" s="7">
        <f t="shared" si="66"/>
        <v>0</v>
      </c>
      <c r="G249" s="6">
        <f t="shared" si="67"/>
        <v>-83438.792135574244</v>
      </c>
      <c r="H249" s="9">
        <f t="shared" si="80"/>
        <v>0</v>
      </c>
      <c r="I249" s="9">
        <f t="shared" si="81"/>
        <v>0</v>
      </c>
      <c r="J249" s="2"/>
      <c r="K249" s="2"/>
    </row>
    <row r="250" spans="1:11" ht="16.5" thickBot="1" x14ac:dyDescent="0.3">
      <c r="A250" s="5">
        <f t="shared" si="63"/>
        <v>248</v>
      </c>
      <c r="B250" s="6">
        <f>'Setup-2'!$B$8</f>
        <v>83438.792135576936</v>
      </c>
      <c r="C250" s="6">
        <f t="shared" si="64"/>
        <v>0</v>
      </c>
      <c r="D250" s="6">
        <f>IF(G249&lt;=0,0,G249*Setup!$B$6/12)</f>
        <v>0</v>
      </c>
      <c r="E250" s="7">
        <f t="shared" si="65"/>
        <v>0</v>
      </c>
      <c r="F250" s="7">
        <f t="shared" si="66"/>
        <v>0</v>
      </c>
      <c r="G250" s="6">
        <f t="shared" si="67"/>
        <v>-83438.792135574244</v>
      </c>
      <c r="H250" s="9">
        <f t="shared" si="80"/>
        <v>0</v>
      </c>
      <c r="I250" s="9">
        <f t="shared" si="81"/>
        <v>0</v>
      </c>
      <c r="J250" s="2"/>
      <c r="K250" s="2"/>
    </row>
    <row r="251" spans="1:11" ht="16.5" thickBot="1" x14ac:dyDescent="0.3">
      <c r="A251" s="5">
        <f t="shared" si="63"/>
        <v>249</v>
      </c>
      <c r="B251" s="6">
        <f>'Setup-2'!$B$8</f>
        <v>83438.792135576936</v>
      </c>
      <c r="C251" s="6">
        <f t="shared" si="64"/>
        <v>0</v>
      </c>
      <c r="D251" s="6">
        <f>IF(G250&lt;=0,0,G250*Setup!$B$6/12)</f>
        <v>0</v>
      </c>
      <c r="E251" s="7">
        <f t="shared" si="65"/>
        <v>0</v>
      </c>
      <c r="F251" s="7">
        <f t="shared" si="66"/>
        <v>0</v>
      </c>
      <c r="G251" s="6">
        <f t="shared" si="67"/>
        <v>-83438.792135574244</v>
      </c>
      <c r="H251" s="9">
        <f t="shared" si="80"/>
        <v>0</v>
      </c>
      <c r="I251" s="9">
        <f t="shared" si="81"/>
        <v>0</v>
      </c>
      <c r="J251" s="2"/>
      <c r="K251" s="2"/>
    </row>
    <row r="252" spans="1:11" ht="16.5" thickBot="1" x14ac:dyDescent="0.3">
      <c r="A252" s="5">
        <f t="shared" si="63"/>
        <v>250</v>
      </c>
      <c r="B252" s="6">
        <f>'Setup-2'!$B$8</f>
        <v>83438.792135576936</v>
      </c>
      <c r="C252" s="6">
        <f t="shared" si="64"/>
        <v>0</v>
      </c>
      <c r="D252" s="6">
        <f>IF(G251&lt;=0,0,G251*Setup!$B$6/12)</f>
        <v>0</v>
      </c>
      <c r="E252" s="7">
        <f t="shared" si="65"/>
        <v>0</v>
      </c>
      <c r="F252" s="7">
        <f t="shared" si="66"/>
        <v>0</v>
      </c>
      <c r="G252" s="6">
        <f t="shared" si="67"/>
        <v>-83438.792135574244</v>
      </c>
      <c r="H252" s="9">
        <f t="shared" si="80"/>
        <v>0</v>
      </c>
      <c r="I252" s="9">
        <f t="shared" si="81"/>
        <v>0</v>
      </c>
      <c r="J252" s="2"/>
      <c r="K252" s="2"/>
    </row>
    <row r="253" spans="1:11" ht="16.5" thickBot="1" x14ac:dyDescent="0.3">
      <c r="A253" s="5">
        <f t="shared" si="63"/>
        <v>251</v>
      </c>
      <c r="B253" s="6">
        <f>'Setup-2'!$B$8</f>
        <v>83438.792135576936</v>
      </c>
      <c r="C253" s="6">
        <f t="shared" si="64"/>
        <v>0</v>
      </c>
      <c r="D253" s="6">
        <f>IF(G252&lt;=0,0,G252*Setup!$B$6/12)</f>
        <v>0</v>
      </c>
      <c r="E253" s="7">
        <f t="shared" si="65"/>
        <v>0</v>
      </c>
      <c r="F253" s="7">
        <f t="shared" si="66"/>
        <v>0</v>
      </c>
      <c r="G253" s="6">
        <f t="shared" si="67"/>
        <v>-83438.792135574244</v>
      </c>
      <c r="H253" s="9">
        <f t="shared" si="80"/>
        <v>0</v>
      </c>
      <c r="I253" s="9">
        <f t="shared" si="81"/>
        <v>0</v>
      </c>
      <c r="J253" s="2"/>
      <c r="K253" s="2"/>
    </row>
    <row r="254" spans="1:11" ht="16.5" thickBot="1" x14ac:dyDescent="0.3">
      <c r="A254" s="5">
        <f t="shared" si="63"/>
        <v>252</v>
      </c>
      <c r="B254" s="6">
        <f>'Setup-2'!$B$8</f>
        <v>83438.792135576936</v>
      </c>
      <c r="C254" s="6">
        <f t="shared" si="64"/>
        <v>0</v>
      </c>
      <c r="D254" s="6">
        <f>IF(G253&lt;=0,0,G253*Setup!$B$6/12)</f>
        <v>0</v>
      </c>
      <c r="E254" s="7">
        <f t="shared" si="65"/>
        <v>0</v>
      </c>
      <c r="F254" s="7">
        <f t="shared" si="66"/>
        <v>0</v>
      </c>
      <c r="G254" s="6">
        <f t="shared" si="67"/>
        <v>-83438.792135574244</v>
      </c>
      <c r="H254" s="9">
        <f t="shared" ref="H254" si="82">H253+D254</f>
        <v>0</v>
      </c>
      <c r="I254" s="9">
        <f t="shared" si="81"/>
        <v>0</v>
      </c>
      <c r="J254" s="9">
        <f>MIN(H254,200000)*Setup!$B$16</f>
        <v>0</v>
      </c>
      <c r="K254" s="9">
        <f>MIN(I254,150000)*Setup!$B$16</f>
        <v>0</v>
      </c>
    </row>
    <row r="255" spans="1:11" ht="16.5" thickBot="1" x14ac:dyDescent="0.3">
      <c r="A255" s="5">
        <f t="shared" si="63"/>
        <v>253</v>
      </c>
      <c r="B255" s="6">
        <f>'Setup-2'!$B$8</f>
        <v>83438.792135576936</v>
      </c>
      <c r="C255" s="6">
        <f t="shared" si="64"/>
        <v>0</v>
      </c>
      <c r="D255" s="6">
        <f>IF(G254&lt;=0,0,G254*Setup!$B$6/12)</f>
        <v>0</v>
      </c>
      <c r="E255" s="7">
        <f t="shared" si="65"/>
        <v>0</v>
      </c>
      <c r="F255" s="7">
        <f t="shared" si="66"/>
        <v>0</v>
      </c>
      <c r="G255" s="6">
        <f t="shared" si="67"/>
        <v>-83438.792135574244</v>
      </c>
      <c r="H255" s="9">
        <f>IF($G254&lt;=0,0,D255)</f>
        <v>0</v>
      </c>
      <c r="I255" s="9">
        <f>IF(G254&lt;=0,0,C255)</f>
        <v>0</v>
      </c>
      <c r="J255" s="2"/>
      <c r="K255" s="2"/>
    </row>
    <row r="256" spans="1:11" ht="16.5" thickBot="1" x14ac:dyDescent="0.3">
      <c r="A256" s="5">
        <f t="shared" si="63"/>
        <v>254</v>
      </c>
      <c r="B256" s="6">
        <f>'Setup-2'!$B$8</f>
        <v>83438.792135576936</v>
      </c>
      <c r="C256" s="6">
        <f t="shared" si="64"/>
        <v>0</v>
      </c>
      <c r="D256" s="6">
        <f>IF(G255&lt;=0,0,G255*Setup!$B$6/12)</f>
        <v>0</v>
      </c>
      <c r="E256" s="7">
        <f t="shared" si="65"/>
        <v>0</v>
      </c>
      <c r="F256" s="7">
        <f t="shared" si="66"/>
        <v>0</v>
      </c>
      <c r="G256" s="6">
        <f t="shared" si="67"/>
        <v>-83438.792135574244</v>
      </c>
      <c r="H256" s="9">
        <f>IF($G255&lt;=0,0,H255+D256)</f>
        <v>0</v>
      </c>
      <c r="I256" s="9">
        <f>IF(G254&lt;=0,0,I255+C256)</f>
        <v>0</v>
      </c>
      <c r="J256" s="2"/>
      <c r="K256" s="2"/>
    </row>
    <row r="257" spans="1:11" ht="16.5" thickBot="1" x14ac:dyDescent="0.3">
      <c r="A257" s="5">
        <f t="shared" si="63"/>
        <v>255</v>
      </c>
      <c r="B257" s="6">
        <f>'Setup-2'!$B$8</f>
        <v>83438.792135576936</v>
      </c>
      <c r="C257" s="6">
        <f t="shared" si="64"/>
        <v>0</v>
      </c>
      <c r="D257" s="6">
        <f>IF(G256&lt;=0,0,G256*Setup!$B$6/12)</f>
        <v>0</v>
      </c>
      <c r="E257" s="7">
        <f t="shared" si="65"/>
        <v>0</v>
      </c>
      <c r="F257" s="7">
        <f t="shared" si="66"/>
        <v>0</v>
      </c>
      <c r="G257" s="6">
        <f t="shared" si="67"/>
        <v>-83438.792135574244</v>
      </c>
      <c r="H257" s="9">
        <f t="shared" ref="H257:H265" si="83">IF(G256&lt;=0,0,H256+D257)</f>
        <v>0</v>
      </c>
      <c r="I257" s="9">
        <f t="shared" ref="I257:I266" si="84">IF(G255&lt;=0,0,I256+C257)</f>
        <v>0</v>
      </c>
      <c r="J257" s="2"/>
      <c r="K257" s="2"/>
    </row>
    <row r="258" spans="1:11" ht="16.5" thickBot="1" x14ac:dyDescent="0.3">
      <c r="A258" s="5">
        <f t="shared" si="63"/>
        <v>256</v>
      </c>
      <c r="B258" s="6">
        <f>'Setup-2'!$B$8</f>
        <v>83438.792135576936</v>
      </c>
      <c r="C258" s="6">
        <f t="shared" si="64"/>
        <v>0</v>
      </c>
      <c r="D258" s="6">
        <f>IF(G257&lt;=0,0,G257*Setup!$B$6/12)</f>
        <v>0</v>
      </c>
      <c r="E258" s="7">
        <f t="shared" si="65"/>
        <v>0</v>
      </c>
      <c r="F258" s="7">
        <f t="shared" si="66"/>
        <v>0</v>
      </c>
      <c r="G258" s="6">
        <f t="shared" si="67"/>
        <v>-83438.792135574244</v>
      </c>
      <c r="H258" s="9">
        <f t="shared" si="83"/>
        <v>0</v>
      </c>
      <c r="I258" s="9">
        <f t="shared" si="84"/>
        <v>0</v>
      </c>
      <c r="J258" s="2"/>
      <c r="K258" s="2"/>
    </row>
    <row r="259" spans="1:11" ht="16.5" thickBot="1" x14ac:dyDescent="0.3">
      <c r="A259" s="5">
        <f t="shared" si="63"/>
        <v>257</v>
      </c>
      <c r="B259" s="6">
        <f>'Setup-2'!$B$8</f>
        <v>83438.792135576936</v>
      </c>
      <c r="C259" s="6">
        <f t="shared" si="64"/>
        <v>0</v>
      </c>
      <c r="D259" s="6">
        <f>IF(G258&lt;=0,0,G258*Setup!$B$6/12)</f>
        <v>0</v>
      </c>
      <c r="E259" s="7">
        <f t="shared" si="65"/>
        <v>0</v>
      </c>
      <c r="F259" s="7">
        <f t="shared" si="66"/>
        <v>0</v>
      </c>
      <c r="G259" s="6">
        <f t="shared" si="67"/>
        <v>-83438.792135574244</v>
      </c>
      <c r="H259" s="9">
        <f t="shared" si="83"/>
        <v>0</v>
      </c>
      <c r="I259" s="9">
        <f t="shared" si="84"/>
        <v>0</v>
      </c>
      <c r="J259" s="2"/>
      <c r="K259" s="2"/>
    </row>
    <row r="260" spans="1:11" ht="16.5" thickBot="1" x14ac:dyDescent="0.3">
      <c r="A260" s="5">
        <f t="shared" ref="A260:A302" si="85">A259+1</f>
        <v>258</v>
      </c>
      <c r="B260" s="6">
        <f>'Setup-2'!$B$8</f>
        <v>83438.792135576936</v>
      </c>
      <c r="C260" s="6">
        <f t="shared" ref="C260:C302" si="86">IF(D260&lt;=0,0,B260-D260)</f>
        <v>0</v>
      </c>
      <c r="D260" s="6">
        <f>IF(G259&lt;=0,0,G259*Setup!$B$6/12)</f>
        <v>0</v>
      </c>
      <c r="E260" s="7">
        <f t="shared" ref="E260:E302" si="87">C260/B260</f>
        <v>0</v>
      </c>
      <c r="F260" s="7">
        <f t="shared" ref="F260:F302" si="88">D260/B260</f>
        <v>0</v>
      </c>
      <c r="G260" s="6">
        <f t="shared" ref="G260:G302" si="89">G259-C260</f>
        <v>-83438.792135574244</v>
      </c>
      <c r="H260" s="9">
        <f t="shared" si="83"/>
        <v>0</v>
      </c>
      <c r="I260" s="9">
        <f t="shared" si="84"/>
        <v>0</v>
      </c>
      <c r="J260" s="2"/>
      <c r="K260" s="2"/>
    </row>
    <row r="261" spans="1:11" ht="16.5" thickBot="1" x14ac:dyDescent="0.3">
      <c r="A261" s="5">
        <f t="shared" si="85"/>
        <v>259</v>
      </c>
      <c r="B261" s="6">
        <f>'Setup-2'!$B$8</f>
        <v>83438.792135576936</v>
      </c>
      <c r="C261" s="6">
        <f t="shared" si="86"/>
        <v>0</v>
      </c>
      <c r="D261" s="6">
        <f>IF(G260&lt;=0,0,G260*Setup!$B$6/12)</f>
        <v>0</v>
      </c>
      <c r="E261" s="7">
        <f t="shared" si="87"/>
        <v>0</v>
      </c>
      <c r="F261" s="7">
        <f t="shared" si="88"/>
        <v>0</v>
      </c>
      <c r="G261" s="6">
        <f t="shared" si="89"/>
        <v>-83438.792135574244</v>
      </c>
      <c r="H261" s="9">
        <f t="shared" si="83"/>
        <v>0</v>
      </c>
      <c r="I261" s="9">
        <f t="shared" si="84"/>
        <v>0</v>
      </c>
      <c r="J261" s="2"/>
      <c r="K261" s="2"/>
    </row>
    <row r="262" spans="1:11" ht="16.5" thickBot="1" x14ac:dyDescent="0.3">
      <c r="A262" s="5">
        <f t="shared" si="85"/>
        <v>260</v>
      </c>
      <c r="B262" s="6">
        <f>'Setup-2'!$B$8</f>
        <v>83438.792135576936</v>
      </c>
      <c r="C262" s="6">
        <f t="shared" si="86"/>
        <v>0</v>
      </c>
      <c r="D262" s="6">
        <f>IF(G261&lt;=0,0,G261*Setup!$B$6/12)</f>
        <v>0</v>
      </c>
      <c r="E262" s="7">
        <f t="shared" si="87"/>
        <v>0</v>
      </c>
      <c r="F262" s="7">
        <f t="shared" si="88"/>
        <v>0</v>
      </c>
      <c r="G262" s="6">
        <f t="shared" si="89"/>
        <v>-83438.792135574244</v>
      </c>
      <c r="H262" s="9">
        <f t="shared" si="83"/>
        <v>0</v>
      </c>
      <c r="I262" s="9">
        <f t="shared" si="84"/>
        <v>0</v>
      </c>
      <c r="J262" s="2"/>
      <c r="K262" s="2"/>
    </row>
    <row r="263" spans="1:11" ht="16.5" thickBot="1" x14ac:dyDescent="0.3">
      <c r="A263" s="5">
        <f t="shared" si="85"/>
        <v>261</v>
      </c>
      <c r="B263" s="6">
        <f>'Setup-2'!$B$8</f>
        <v>83438.792135576936</v>
      </c>
      <c r="C263" s="6">
        <f t="shared" si="86"/>
        <v>0</v>
      </c>
      <c r="D263" s="6">
        <f>IF(G262&lt;=0,0,G262*Setup!$B$6/12)</f>
        <v>0</v>
      </c>
      <c r="E263" s="7">
        <f t="shared" si="87"/>
        <v>0</v>
      </c>
      <c r="F263" s="7">
        <f t="shared" si="88"/>
        <v>0</v>
      </c>
      <c r="G263" s="6">
        <f t="shared" si="89"/>
        <v>-83438.792135574244</v>
      </c>
      <c r="H263" s="9">
        <f t="shared" si="83"/>
        <v>0</v>
      </c>
      <c r="I263" s="9">
        <f t="shared" si="84"/>
        <v>0</v>
      </c>
      <c r="J263" s="2"/>
      <c r="K263" s="2"/>
    </row>
    <row r="264" spans="1:11" ht="16.5" thickBot="1" x14ac:dyDescent="0.3">
      <c r="A264" s="5">
        <f t="shared" si="85"/>
        <v>262</v>
      </c>
      <c r="B264" s="6">
        <f>'Setup-2'!$B$8</f>
        <v>83438.792135576936</v>
      </c>
      <c r="C264" s="6">
        <f t="shared" si="86"/>
        <v>0</v>
      </c>
      <c r="D264" s="6">
        <f>IF(G263&lt;=0,0,G263*Setup!$B$6/12)</f>
        <v>0</v>
      </c>
      <c r="E264" s="7">
        <f t="shared" si="87"/>
        <v>0</v>
      </c>
      <c r="F264" s="7">
        <f t="shared" si="88"/>
        <v>0</v>
      </c>
      <c r="G264" s="6">
        <f t="shared" si="89"/>
        <v>-83438.792135574244</v>
      </c>
      <c r="H264" s="9">
        <f t="shared" si="83"/>
        <v>0</v>
      </c>
      <c r="I264" s="9">
        <f t="shared" si="84"/>
        <v>0</v>
      </c>
      <c r="J264" s="2"/>
      <c r="K264" s="2"/>
    </row>
    <row r="265" spans="1:11" ht="16.5" thickBot="1" x14ac:dyDescent="0.3">
      <c r="A265" s="5">
        <f t="shared" si="85"/>
        <v>263</v>
      </c>
      <c r="B265" s="6">
        <f>'Setup-2'!$B$8</f>
        <v>83438.792135576936</v>
      </c>
      <c r="C265" s="6">
        <f t="shared" si="86"/>
        <v>0</v>
      </c>
      <c r="D265" s="6">
        <f>IF(G264&lt;=0,0,G264*Setup!$B$6/12)</f>
        <v>0</v>
      </c>
      <c r="E265" s="7">
        <f t="shared" si="87"/>
        <v>0</v>
      </c>
      <c r="F265" s="7">
        <f t="shared" si="88"/>
        <v>0</v>
      </c>
      <c r="G265" s="6">
        <f t="shared" si="89"/>
        <v>-83438.792135574244</v>
      </c>
      <c r="H265" s="9">
        <f t="shared" si="83"/>
        <v>0</v>
      </c>
      <c r="I265" s="9">
        <f t="shared" si="84"/>
        <v>0</v>
      </c>
      <c r="J265" s="2"/>
      <c r="K265" s="2"/>
    </row>
    <row r="266" spans="1:11" ht="16.5" thickBot="1" x14ac:dyDescent="0.3">
      <c r="A266" s="5">
        <f t="shared" si="85"/>
        <v>264</v>
      </c>
      <c r="B266" s="6">
        <f>'Setup-2'!$B$8</f>
        <v>83438.792135576936</v>
      </c>
      <c r="C266" s="6">
        <f t="shared" si="86"/>
        <v>0</v>
      </c>
      <c r="D266" s="6">
        <f>IF(G265&lt;=0,0,G265*Setup!$B$6/12)</f>
        <v>0</v>
      </c>
      <c r="E266" s="7">
        <f t="shared" si="87"/>
        <v>0</v>
      </c>
      <c r="F266" s="7">
        <f t="shared" si="88"/>
        <v>0</v>
      </c>
      <c r="G266" s="6">
        <f t="shared" si="89"/>
        <v>-83438.792135574244</v>
      </c>
      <c r="H266" s="9">
        <f t="shared" ref="H266" si="90">H265+D266</f>
        <v>0</v>
      </c>
      <c r="I266" s="9">
        <f t="shared" si="84"/>
        <v>0</v>
      </c>
      <c r="J266" s="9">
        <f>MIN(H266,200000)*Setup!$B$16</f>
        <v>0</v>
      </c>
      <c r="K266" s="9">
        <f>MIN(I266,150000)*Setup!$B$16</f>
        <v>0</v>
      </c>
    </row>
    <row r="267" spans="1:11" ht="16.5" thickBot="1" x14ac:dyDescent="0.3">
      <c r="A267" s="5">
        <f t="shared" si="85"/>
        <v>265</v>
      </c>
      <c r="B267" s="6">
        <f>'Setup-2'!$B$8</f>
        <v>83438.792135576936</v>
      </c>
      <c r="C267" s="6">
        <f t="shared" si="86"/>
        <v>0</v>
      </c>
      <c r="D267" s="6">
        <f>IF(G266&lt;=0,0,G266*Setup!$B$6/12)</f>
        <v>0</v>
      </c>
      <c r="E267" s="7">
        <f t="shared" si="87"/>
        <v>0</v>
      </c>
      <c r="F267" s="7">
        <f t="shared" si="88"/>
        <v>0</v>
      </c>
      <c r="G267" s="6">
        <f t="shared" si="89"/>
        <v>-83438.792135574244</v>
      </c>
      <c r="H267" s="9">
        <f>IF($G266&lt;=0,0,D267)</f>
        <v>0</v>
      </c>
      <c r="I267" s="9">
        <f>IF(G266&lt;=0,0,C267)</f>
        <v>0</v>
      </c>
      <c r="J267" s="2"/>
      <c r="K267" s="2"/>
    </row>
    <row r="268" spans="1:11" ht="16.5" thickBot="1" x14ac:dyDescent="0.3">
      <c r="A268" s="5">
        <f t="shared" si="85"/>
        <v>266</v>
      </c>
      <c r="B268" s="6">
        <f>'Setup-2'!$B$8</f>
        <v>83438.792135576936</v>
      </c>
      <c r="C268" s="6">
        <f t="shared" si="86"/>
        <v>0</v>
      </c>
      <c r="D268" s="6">
        <f>IF(G267&lt;=0,0,G267*Setup!$B$6/12)</f>
        <v>0</v>
      </c>
      <c r="E268" s="7">
        <f t="shared" si="87"/>
        <v>0</v>
      </c>
      <c r="F268" s="7">
        <f t="shared" si="88"/>
        <v>0</v>
      </c>
      <c r="G268" s="6">
        <f t="shared" si="89"/>
        <v>-83438.792135574244</v>
      </c>
      <c r="H268" s="9">
        <f>IF($G267&lt;=0,0,H267+D268)</f>
        <v>0</v>
      </c>
      <c r="I268" s="9">
        <f>IF(G266&lt;=0,0,I267+C268)</f>
        <v>0</v>
      </c>
      <c r="J268" s="2"/>
      <c r="K268" s="2"/>
    </row>
    <row r="269" spans="1:11" ht="16.5" thickBot="1" x14ac:dyDescent="0.3">
      <c r="A269" s="5">
        <f t="shared" si="85"/>
        <v>267</v>
      </c>
      <c r="B269" s="6">
        <f>'Setup-2'!$B$8</f>
        <v>83438.792135576936</v>
      </c>
      <c r="C269" s="6">
        <f t="shared" si="86"/>
        <v>0</v>
      </c>
      <c r="D269" s="6">
        <f>IF(G268&lt;=0,0,G268*Setup!$B$6/12)</f>
        <v>0</v>
      </c>
      <c r="E269" s="7">
        <f t="shared" si="87"/>
        <v>0</v>
      </c>
      <c r="F269" s="7">
        <f t="shared" si="88"/>
        <v>0</v>
      </c>
      <c r="G269" s="6">
        <f t="shared" si="89"/>
        <v>-83438.792135574244</v>
      </c>
      <c r="H269" s="9">
        <f t="shared" ref="H269:H277" si="91">IF(G268&lt;=0,0,H268+D269)</f>
        <v>0</v>
      </c>
      <c r="I269" s="9">
        <f t="shared" ref="I269:I278" si="92">IF(G267&lt;=0,0,I268+C269)</f>
        <v>0</v>
      </c>
      <c r="J269" s="2"/>
      <c r="K269" s="2"/>
    </row>
    <row r="270" spans="1:11" ht="16.5" thickBot="1" x14ac:dyDescent="0.3">
      <c r="A270" s="5">
        <f t="shared" si="85"/>
        <v>268</v>
      </c>
      <c r="B270" s="6">
        <f>'Setup-2'!$B$8</f>
        <v>83438.792135576936</v>
      </c>
      <c r="C270" s="6">
        <f t="shared" si="86"/>
        <v>0</v>
      </c>
      <c r="D270" s="6">
        <f>IF(G269&lt;=0,0,G269*Setup!$B$6/12)</f>
        <v>0</v>
      </c>
      <c r="E270" s="7">
        <f t="shared" si="87"/>
        <v>0</v>
      </c>
      <c r="F270" s="7">
        <f t="shared" si="88"/>
        <v>0</v>
      </c>
      <c r="G270" s="6">
        <f t="shared" si="89"/>
        <v>-83438.792135574244</v>
      </c>
      <c r="H270" s="9">
        <f t="shared" si="91"/>
        <v>0</v>
      </c>
      <c r="I270" s="9">
        <f t="shared" si="92"/>
        <v>0</v>
      </c>
      <c r="J270" s="2"/>
      <c r="K270" s="2"/>
    </row>
    <row r="271" spans="1:11" ht="16.5" thickBot="1" x14ac:dyDescent="0.3">
      <c r="A271" s="5">
        <f t="shared" si="85"/>
        <v>269</v>
      </c>
      <c r="B271" s="6">
        <f>'Setup-2'!$B$8</f>
        <v>83438.792135576936</v>
      </c>
      <c r="C271" s="6">
        <f t="shared" si="86"/>
        <v>0</v>
      </c>
      <c r="D271" s="6">
        <f>IF(G270&lt;=0,0,G270*Setup!$B$6/12)</f>
        <v>0</v>
      </c>
      <c r="E271" s="7">
        <f t="shared" si="87"/>
        <v>0</v>
      </c>
      <c r="F271" s="7">
        <f t="shared" si="88"/>
        <v>0</v>
      </c>
      <c r="G271" s="6">
        <f t="shared" si="89"/>
        <v>-83438.792135574244</v>
      </c>
      <c r="H271" s="9">
        <f t="shared" si="91"/>
        <v>0</v>
      </c>
      <c r="I271" s="9">
        <f t="shared" si="92"/>
        <v>0</v>
      </c>
      <c r="J271" s="2"/>
      <c r="K271" s="2"/>
    </row>
    <row r="272" spans="1:11" ht="16.5" thickBot="1" x14ac:dyDescent="0.3">
      <c r="A272" s="5">
        <f t="shared" si="85"/>
        <v>270</v>
      </c>
      <c r="B272" s="6">
        <f>'Setup-2'!$B$8</f>
        <v>83438.792135576936</v>
      </c>
      <c r="C272" s="6">
        <f t="shared" si="86"/>
        <v>0</v>
      </c>
      <c r="D272" s="6">
        <f>IF(G271&lt;=0,0,G271*Setup!$B$6/12)</f>
        <v>0</v>
      </c>
      <c r="E272" s="7">
        <f t="shared" si="87"/>
        <v>0</v>
      </c>
      <c r="F272" s="7">
        <f t="shared" si="88"/>
        <v>0</v>
      </c>
      <c r="G272" s="6">
        <f t="shared" si="89"/>
        <v>-83438.792135574244</v>
      </c>
      <c r="H272" s="9">
        <f t="shared" si="91"/>
        <v>0</v>
      </c>
      <c r="I272" s="9">
        <f t="shared" si="92"/>
        <v>0</v>
      </c>
      <c r="J272" s="2"/>
      <c r="K272" s="2"/>
    </row>
    <row r="273" spans="1:11" ht="16.5" thickBot="1" x14ac:dyDescent="0.3">
      <c r="A273" s="5">
        <f t="shared" si="85"/>
        <v>271</v>
      </c>
      <c r="B273" s="6">
        <f>'Setup-2'!$B$8</f>
        <v>83438.792135576936</v>
      </c>
      <c r="C273" s="6">
        <f t="shared" si="86"/>
        <v>0</v>
      </c>
      <c r="D273" s="6">
        <f>IF(G272&lt;=0,0,G272*Setup!$B$6/12)</f>
        <v>0</v>
      </c>
      <c r="E273" s="7">
        <f t="shared" si="87"/>
        <v>0</v>
      </c>
      <c r="F273" s="7">
        <f t="shared" si="88"/>
        <v>0</v>
      </c>
      <c r="G273" s="6">
        <f t="shared" si="89"/>
        <v>-83438.792135574244</v>
      </c>
      <c r="H273" s="9">
        <f t="shared" si="91"/>
        <v>0</v>
      </c>
      <c r="I273" s="9">
        <f t="shared" si="92"/>
        <v>0</v>
      </c>
      <c r="J273" s="2"/>
      <c r="K273" s="2"/>
    </row>
    <row r="274" spans="1:11" ht="16.5" thickBot="1" x14ac:dyDescent="0.3">
      <c r="A274" s="5">
        <f t="shared" si="85"/>
        <v>272</v>
      </c>
      <c r="B274" s="6">
        <f>'Setup-2'!$B$8</f>
        <v>83438.792135576936</v>
      </c>
      <c r="C274" s="6">
        <f t="shared" si="86"/>
        <v>0</v>
      </c>
      <c r="D274" s="6">
        <f>IF(G273&lt;=0,0,G273*Setup!$B$6/12)</f>
        <v>0</v>
      </c>
      <c r="E274" s="7">
        <f t="shared" si="87"/>
        <v>0</v>
      </c>
      <c r="F274" s="7">
        <f t="shared" si="88"/>
        <v>0</v>
      </c>
      <c r="G274" s="6">
        <f t="shared" si="89"/>
        <v>-83438.792135574244</v>
      </c>
      <c r="H274" s="9">
        <f t="shared" si="91"/>
        <v>0</v>
      </c>
      <c r="I274" s="9">
        <f t="shared" si="92"/>
        <v>0</v>
      </c>
      <c r="J274" s="2"/>
      <c r="K274" s="2"/>
    </row>
    <row r="275" spans="1:11" ht="16.5" thickBot="1" x14ac:dyDescent="0.3">
      <c r="A275" s="5">
        <f t="shared" si="85"/>
        <v>273</v>
      </c>
      <c r="B275" s="6">
        <f>'Setup-2'!$B$8</f>
        <v>83438.792135576936</v>
      </c>
      <c r="C275" s="6">
        <f t="shared" si="86"/>
        <v>0</v>
      </c>
      <c r="D275" s="6">
        <f>IF(G274&lt;=0,0,G274*Setup!$B$6/12)</f>
        <v>0</v>
      </c>
      <c r="E275" s="7">
        <f t="shared" si="87"/>
        <v>0</v>
      </c>
      <c r="F275" s="7">
        <f t="shared" si="88"/>
        <v>0</v>
      </c>
      <c r="G275" s="6">
        <f t="shared" si="89"/>
        <v>-83438.792135574244</v>
      </c>
      <c r="H275" s="9">
        <f t="shared" si="91"/>
        <v>0</v>
      </c>
      <c r="I275" s="9">
        <f t="shared" si="92"/>
        <v>0</v>
      </c>
      <c r="J275" s="2"/>
      <c r="K275" s="2"/>
    </row>
    <row r="276" spans="1:11" ht="16.5" thickBot="1" x14ac:dyDescent="0.3">
      <c r="A276" s="5">
        <f t="shared" si="85"/>
        <v>274</v>
      </c>
      <c r="B276" s="6">
        <f>'Setup-2'!$B$8</f>
        <v>83438.792135576936</v>
      </c>
      <c r="C276" s="6">
        <f t="shared" si="86"/>
        <v>0</v>
      </c>
      <c r="D276" s="6">
        <f>IF(G275&lt;=0,0,G275*Setup!$B$6/12)</f>
        <v>0</v>
      </c>
      <c r="E276" s="7">
        <f t="shared" si="87"/>
        <v>0</v>
      </c>
      <c r="F276" s="7">
        <f t="shared" si="88"/>
        <v>0</v>
      </c>
      <c r="G276" s="6">
        <f t="shared" si="89"/>
        <v>-83438.792135574244</v>
      </c>
      <c r="H276" s="9">
        <f t="shared" si="91"/>
        <v>0</v>
      </c>
      <c r="I276" s="9">
        <f t="shared" si="92"/>
        <v>0</v>
      </c>
      <c r="J276" s="2"/>
      <c r="K276" s="2"/>
    </row>
    <row r="277" spans="1:11" ht="16.5" thickBot="1" x14ac:dyDescent="0.3">
      <c r="A277" s="5">
        <f t="shared" si="85"/>
        <v>275</v>
      </c>
      <c r="B277" s="6">
        <f>'Setup-2'!$B$8</f>
        <v>83438.792135576936</v>
      </c>
      <c r="C277" s="6">
        <f t="shared" si="86"/>
        <v>0</v>
      </c>
      <c r="D277" s="6">
        <f>IF(G276&lt;=0,0,G276*Setup!$B$6/12)</f>
        <v>0</v>
      </c>
      <c r="E277" s="7">
        <f t="shared" si="87"/>
        <v>0</v>
      </c>
      <c r="F277" s="7">
        <f t="shared" si="88"/>
        <v>0</v>
      </c>
      <c r="G277" s="6">
        <f t="shared" si="89"/>
        <v>-83438.792135574244</v>
      </c>
      <c r="H277" s="9">
        <f t="shared" si="91"/>
        <v>0</v>
      </c>
      <c r="I277" s="9">
        <f t="shared" si="92"/>
        <v>0</v>
      </c>
      <c r="J277" s="2"/>
      <c r="K277" s="2"/>
    </row>
    <row r="278" spans="1:11" ht="16.5" thickBot="1" x14ac:dyDescent="0.3">
      <c r="A278" s="5">
        <f t="shared" si="85"/>
        <v>276</v>
      </c>
      <c r="B278" s="6">
        <f>'Setup-2'!$B$8</f>
        <v>83438.792135576936</v>
      </c>
      <c r="C278" s="6">
        <f t="shared" si="86"/>
        <v>0</v>
      </c>
      <c r="D278" s="6">
        <f>IF(G277&lt;=0,0,G277*Setup!$B$6/12)</f>
        <v>0</v>
      </c>
      <c r="E278" s="7">
        <f t="shared" si="87"/>
        <v>0</v>
      </c>
      <c r="F278" s="7">
        <f t="shared" si="88"/>
        <v>0</v>
      </c>
      <c r="G278" s="6">
        <f t="shared" si="89"/>
        <v>-83438.792135574244</v>
      </c>
      <c r="H278" s="9">
        <f t="shared" ref="H278" si="93">H277+D278</f>
        <v>0</v>
      </c>
      <c r="I278" s="9">
        <f t="shared" si="92"/>
        <v>0</v>
      </c>
      <c r="J278" s="9">
        <f>MIN(H278,200000)*Setup!$B$16</f>
        <v>0</v>
      </c>
      <c r="K278" s="9">
        <f>MIN(I278,150000)*Setup!$B$16</f>
        <v>0</v>
      </c>
    </row>
    <row r="279" spans="1:11" ht="16.5" thickBot="1" x14ac:dyDescent="0.3">
      <c r="A279" s="5">
        <f t="shared" si="85"/>
        <v>277</v>
      </c>
      <c r="B279" s="6">
        <f>'Setup-2'!$B$8</f>
        <v>83438.792135576936</v>
      </c>
      <c r="C279" s="6">
        <f t="shared" si="86"/>
        <v>0</v>
      </c>
      <c r="D279" s="6">
        <f>IF(G278&lt;=0,0,G278*Setup!$B$6/12)</f>
        <v>0</v>
      </c>
      <c r="E279" s="7">
        <f t="shared" si="87"/>
        <v>0</v>
      </c>
      <c r="F279" s="7">
        <f t="shared" si="88"/>
        <v>0</v>
      </c>
      <c r="G279" s="6">
        <f t="shared" si="89"/>
        <v>-83438.792135574244</v>
      </c>
      <c r="H279" s="9">
        <f>IF($G278&lt;=0,0,D279)</f>
        <v>0</v>
      </c>
      <c r="I279" s="9">
        <f>IF(G278&lt;=0,0,C279)</f>
        <v>0</v>
      </c>
      <c r="J279" s="2"/>
      <c r="K279" s="2"/>
    </row>
    <row r="280" spans="1:11" ht="16.5" thickBot="1" x14ac:dyDescent="0.3">
      <c r="A280" s="5">
        <f t="shared" si="85"/>
        <v>278</v>
      </c>
      <c r="B280" s="6">
        <f>'Setup-2'!$B$8</f>
        <v>83438.792135576936</v>
      </c>
      <c r="C280" s="6">
        <f t="shared" si="86"/>
        <v>0</v>
      </c>
      <c r="D280" s="6">
        <f>IF(G279&lt;=0,0,G279*Setup!$B$6/12)</f>
        <v>0</v>
      </c>
      <c r="E280" s="7">
        <f t="shared" si="87"/>
        <v>0</v>
      </c>
      <c r="F280" s="7">
        <f t="shared" si="88"/>
        <v>0</v>
      </c>
      <c r="G280" s="6">
        <f t="shared" si="89"/>
        <v>-83438.792135574244</v>
      </c>
      <c r="H280" s="9">
        <f>IF($G279&lt;=0,0,H279+D280)</f>
        <v>0</v>
      </c>
      <c r="I280" s="9">
        <f>IF(G278&lt;=0,0,I279+C280)</f>
        <v>0</v>
      </c>
      <c r="J280" s="2"/>
      <c r="K280" s="2"/>
    </row>
    <row r="281" spans="1:11" ht="16.5" thickBot="1" x14ac:dyDescent="0.3">
      <c r="A281" s="5">
        <f t="shared" si="85"/>
        <v>279</v>
      </c>
      <c r="B281" s="6">
        <f>'Setup-2'!$B$8</f>
        <v>83438.792135576936</v>
      </c>
      <c r="C281" s="6">
        <f t="shared" si="86"/>
        <v>0</v>
      </c>
      <c r="D281" s="6">
        <f>IF(G280&lt;=0,0,G280*Setup!$B$6/12)</f>
        <v>0</v>
      </c>
      <c r="E281" s="7">
        <f t="shared" si="87"/>
        <v>0</v>
      </c>
      <c r="F281" s="7">
        <f t="shared" si="88"/>
        <v>0</v>
      </c>
      <c r="G281" s="6">
        <f t="shared" si="89"/>
        <v>-83438.792135574244</v>
      </c>
      <c r="H281" s="9">
        <f t="shared" ref="H281:H289" si="94">IF(G280&lt;=0,0,H280+D281)</f>
        <v>0</v>
      </c>
      <c r="I281" s="9">
        <f t="shared" ref="I281:I290" si="95">IF(G279&lt;=0,0,I280+C281)</f>
        <v>0</v>
      </c>
      <c r="J281" s="2"/>
      <c r="K281" s="2"/>
    </row>
    <row r="282" spans="1:11" ht="16.5" thickBot="1" x14ac:dyDescent="0.3">
      <c r="A282" s="5">
        <f t="shared" si="85"/>
        <v>280</v>
      </c>
      <c r="B282" s="6">
        <f>'Setup-2'!$B$8</f>
        <v>83438.792135576936</v>
      </c>
      <c r="C282" s="6">
        <f t="shared" si="86"/>
        <v>0</v>
      </c>
      <c r="D282" s="6">
        <f>IF(G281&lt;=0,0,G281*Setup!$B$6/12)</f>
        <v>0</v>
      </c>
      <c r="E282" s="7">
        <f t="shared" si="87"/>
        <v>0</v>
      </c>
      <c r="F282" s="7">
        <f t="shared" si="88"/>
        <v>0</v>
      </c>
      <c r="G282" s="6">
        <f t="shared" si="89"/>
        <v>-83438.792135574244</v>
      </c>
      <c r="H282" s="9">
        <f t="shared" si="94"/>
        <v>0</v>
      </c>
      <c r="I282" s="9">
        <f t="shared" si="95"/>
        <v>0</v>
      </c>
      <c r="J282" s="2"/>
      <c r="K282" s="2"/>
    </row>
    <row r="283" spans="1:11" ht="16.5" thickBot="1" x14ac:dyDescent="0.3">
      <c r="A283" s="5">
        <f t="shared" si="85"/>
        <v>281</v>
      </c>
      <c r="B283" s="6">
        <f>'Setup-2'!$B$8</f>
        <v>83438.792135576936</v>
      </c>
      <c r="C283" s="6">
        <f t="shared" si="86"/>
        <v>0</v>
      </c>
      <c r="D283" s="6">
        <f>IF(G282&lt;=0,0,G282*Setup!$B$6/12)</f>
        <v>0</v>
      </c>
      <c r="E283" s="7">
        <f t="shared" si="87"/>
        <v>0</v>
      </c>
      <c r="F283" s="7">
        <f t="shared" si="88"/>
        <v>0</v>
      </c>
      <c r="G283" s="6">
        <f t="shared" si="89"/>
        <v>-83438.792135574244</v>
      </c>
      <c r="H283" s="9">
        <f t="shared" si="94"/>
        <v>0</v>
      </c>
      <c r="I283" s="9">
        <f t="shared" si="95"/>
        <v>0</v>
      </c>
      <c r="J283" s="2"/>
      <c r="K283" s="2"/>
    </row>
    <row r="284" spans="1:11" ht="16.5" thickBot="1" x14ac:dyDescent="0.3">
      <c r="A284" s="5">
        <f t="shared" si="85"/>
        <v>282</v>
      </c>
      <c r="B284" s="6">
        <f>'Setup-2'!$B$8</f>
        <v>83438.792135576936</v>
      </c>
      <c r="C284" s="6">
        <f t="shared" si="86"/>
        <v>0</v>
      </c>
      <c r="D284" s="6">
        <f>IF(G283&lt;=0,0,G283*Setup!$B$6/12)</f>
        <v>0</v>
      </c>
      <c r="E284" s="7">
        <f t="shared" si="87"/>
        <v>0</v>
      </c>
      <c r="F284" s="7">
        <f t="shared" si="88"/>
        <v>0</v>
      </c>
      <c r="G284" s="6">
        <f t="shared" si="89"/>
        <v>-83438.792135574244</v>
      </c>
      <c r="H284" s="9">
        <f t="shared" si="94"/>
        <v>0</v>
      </c>
      <c r="I284" s="9">
        <f t="shared" si="95"/>
        <v>0</v>
      </c>
      <c r="J284" s="2"/>
      <c r="K284" s="2"/>
    </row>
    <row r="285" spans="1:11" ht="16.5" thickBot="1" x14ac:dyDescent="0.3">
      <c r="A285" s="5">
        <f t="shared" si="85"/>
        <v>283</v>
      </c>
      <c r="B285" s="6">
        <f>'Setup-2'!$B$8</f>
        <v>83438.792135576936</v>
      </c>
      <c r="C285" s="6">
        <f t="shared" si="86"/>
        <v>0</v>
      </c>
      <c r="D285" s="6">
        <f>IF(G284&lt;=0,0,G284*Setup!$B$6/12)</f>
        <v>0</v>
      </c>
      <c r="E285" s="7">
        <f t="shared" si="87"/>
        <v>0</v>
      </c>
      <c r="F285" s="7">
        <f t="shared" si="88"/>
        <v>0</v>
      </c>
      <c r="G285" s="6">
        <f t="shared" si="89"/>
        <v>-83438.792135574244</v>
      </c>
      <c r="H285" s="9">
        <f t="shared" si="94"/>
        <v>0</v>
      </c>
      <c r="I285" s="9">
        <f t="shared" si="95"/>
        <v>0</v>
      </c>
      <c r="J285" s="2"/>
      <c r="K285" s="2"/>
    </row>
    <row r="286" spans="1:11" ht="16.5" thickBot="1" x14ac:dyDescent="0.3">
      <c r="A286" s="5">
        <f t="shared" si="85"/>
        <v>284</v>
      </c>
      <c r="B286" s="6">
        <f>'Setup-2'!$B$8</f>
        <v>83438.792135576936</v>
      </c>
      <c r="C286" s="6">
        <f t="shared" si="86"/>
        <v>0</v>
      </c>
      <c r="D286" s="6">
        <f>IF(G285&lt;=0,0,G285*Setup!$B$6/12)</f>
        <v>0</v>
      </c>
      <c r="E286" s="7">
        <f t="shared" si="87"/>
        <v>0</v>
      </c>
      <c r="F286" s="7">
        <f t="shared" si="88"/>
        <v>0</v>
      </c>
      <c r="G286" s="6">
        <f t="shared" si="89"/>
        <v>-83438.792135574244</v>
      </c>
      <c r="H286" s="9">
        <f t="shared" si="94"/>
        <v>0</v>
      </c>
      <c r="I286" s="9">
        <f t="shared" si="95"/>
        <v>0</v>
      </c>
      <c r="J286" s="2"/>
      <c r="K286" s="2"/>
    </row>
    <row r="287" spans="1:11" ht="16.5" thickBot="1" x14ac:dyDescent="0.3">
      <c r="A287" s="5">
        <f t="shared" si="85"/>
        <v>285</v>
      </c>
      <c r="B287" s="6">
        <f>'Setup-2'!$B$8</f>
        <v>83438.792135576936</v>
      </c>
      <c r="C287" s="6">
        <f t="shared" si="86"/>
        <v>0</v>
      </c>
      <c r="D287" s="6">
        <f>IF(G286&lt;=0,0,G286*Setup!$B$6/12)</f>
        <v>0</v>
      </c>
      <c r="E287" s="7">
        <f t="shared" si="87"/>
        <v>0</v>
      </c>
      <c r="F287" s="7">
        <f t="shared" si="88"/>
        <v>0</v>
      </c>
      <c r="G287" s="6">
        <f t="shared" si="89"/>
        <v>-83438.792135574244</v>
      </c>
      <c r="H287" s="9">
        <f t="shared" si="94"/>
        <v>0</v>
      </c>
      <c r="I287" s="9">
        <f t="shared" si="95"/>
        <v>0</v>
      </c>
      <c r="J287" s="2"/>
      <c r="K287" s="2"/>
    </row>
    <row r="288" spans="1:11" ht="16.5" thickBot="1" x14ac:dyDescent="0.3">
      <c r="A288" s="5">
        <f t="shared" si="85"/>
        <v>286</v>
      </c>
      <c r="B288" s="6">
        <f>'Setup-2'!$B$8</f>
        <v>83438.792135576936</v>
      </c>
      <c r="C288" s="6">
        <f t="shared" si="86"/>
        <v>0</v>
      </c>
      <c r="D288" s="6">
        <f>IF(G287&lt;=0,0,G287*Setup!$B$6/12)</f>
        <v>0</v>
      </c>
      <c r="E288" s="7">
        <f t="shared" si="87"/>
        <v>0</v>
      </c>
      <c r="F288" s="7">
        <f t="shared" si="88"/>
        <v>0</v>
      </c>
      <c r="G288" s="6">
        <f t="shared" si="89"/>
        <v>-83438.792135574244</v>
      </c>
      <c r="H288" s="9">
        <f t="shared" si="94"/>
        <v>0</v>
      </c>
      <c r="I288" s="9">
        <f t="shared" si="95"/>
        <v>0</v>
      </c>
      <c r="J288" s="2"/>
      <c r="K288" s="2"/>
    </row>
    <row r="289" spans="1:11" ht="16.5" thickBot="1" x14ac:dyDescent="0.3">
      <c r="A289" s="5">
        <f t="shared" si="85"/>
        <v>287</v>
      </c>
      <c r="B289" s="6">
        <f>'Setup-2'!$B$8</f>
        <v>83438.792135576936</v>
      </c>
      <c r="C289" s="6">
        <f t="shared" si="86"/>
        <v>0</v>
      </c>
      <c r="D289" s="6">
        <f>IF(G288&lt;=0,0,G288*Setup!$B$6/12)</f>
        <v>0</v>
      </c>
      <c r="E289" s="7">
        <f t="shared" si="87"/>
        <v>0</v>
      </c>
      <c r="F289" s="7">
        <f t="shared" si="88"/>
        <v>0</v>
      </c>
      <c r="G289" s="6">
        <f t="shared" si="89"/>
        <v>-83438.792135574244</v>
      </c>
      <c r="H289" s="9">
        <f t="shared" si="94"/>
        <v>0</v>
      </c>
      <c r="I289" s="9">
        <f t="shared" si="95"/>
        <v>0</v>
      </c>
      <c r="J289" s="2"/>
      <c r="K289" s="2"/>
    </row>
    <row r="290" spans="1:11" ht="16.5" thickBot="1" x14ac:dyDescent="0.3">
      <c r="A290" s="5">
        <f t="shared" si="85"/>
        <v>288</v>
      </c>
      <c r="B290" s="6">
        <f>'Setup-2'!$B$8</f>
        <v>83438.792135576936</v>
      </c>
      <c r="C290" s="6">
        <f t="shared" si="86"/>
        <v>0</v>
      </c>
      <c r="D290" s="6">
        <f>IF(G289&lt;=0,0,G289*Setup!$B$6/12)</f>
        <v>0</v>
      </c>
      <c r="E290" s="7">
        <f t="shared" si="87"/>
        <v>0</v>
      </c>
      <c r="F290" s="7">
        <f t="shared" si="88"/>
        <v>0</v>
      </c>
      <c r="G290" s="6">
        <f t="shared" si="89"/>
        <v>-83438.792135574244</v>
      </c>
      <c r="H290" s="9">
        <f t="shared" ref="H290" si="96">H289+D290</f>
        <v>0</v>
      </c>
      <c r="I290" s="9">
        <f t="shared" si="95"/>
        <v>0</v>
      </c>
      <c r="J290" s="9">
        <f>MIN(H290,200000)*Setup!$B$16</f>
        <v>0</v>
      </c>
      <c r="K290" s="9">
        <f>MIN(I290,150000)*Setup!$B$16</f>
        <v>0</v>
      </c>
    </row>
    <row r="291" spans="1:11" ht="16.5" thickBot="1" x14ac:dyDescent="0.3">
      <c r="A291" s="5">
        <f t="shared" si="85"/>
        <v>289</v>
      </c>
      <c r="B291" s="6">
        <f>'Setup-2'!$B$8</f>
        <v>83438.792135576936</v>
      </c>
      <c r="C291" s="6">
        <f t="shared" si="86"/>
        <v>0</v>
      </c>
      <c r="D291" s="6">
        <f>IF(G290&lt;=0,0,G290*Setup!$B$6/12)</f>
        <v>0</v>
      </c>
      <c r="E291" s="7">
        <f t="shared" si="87"/>
        <v>0</v>
      </c>
      <c r="F291" s="7">
        <f t="shared" si="88"/>
        <v>0</v>
      </c>
      <c r="G291" s="6">
        <f t="shared" si="89"/>
        <v>-83438.792135574244</v>
      </c>
      <c r="H291" s="9">
        <f>IF($G290&lt;=0,0,D291)</f>
        <v>0</v>
      </c>
      <c r="I291" s="9">
        <f>IF(G290&lt;=0,0,C291)</f>
        <v>0</v>
      </c>
      <c r="J291" s="2"/>
      <c r="K291" s="2"/>
    </row>
    <row r="292" spans="1:11" ht="16.5" thickBot="1" x14ac:dyDescent="0.3">
      <c r="A292" s="5">
        <f t="shared" si="85"/>
        <v>290</v>
      </c>
      <c r="B292" s="6">
        <f>'Setup-2'!$B$8</f>
        <v>83438.792135576936</v>
      </c>
      <c r="C292" s="6">
        <f t="shared" si="86"/>
        <v>0</v>
      </c>
      <c r="D292" s="6">
        <f>IF(G291&lt;=0,0,G291*Setup!$B$6/12)</f>
        <v>0</v>
      </c>
      <c r="E292" s="7">
        <f t="shared" si="87"/>
        <v>0</v>
      </c>
      <c r="F292" s="7">
        <f t="shared" si="88"/>
        <v>0</v>
      </c>
      <c r="G292" s="6">
        <f t="shared" si="89"/>
        <v>-83438.792135574244</v>
      </c>
      <c r="H292" s="9">
        <f>IF($G291&lt;=0,0,H291+D292)</f>
        <v>0</v>
      </c>
      <c r="I292" s="9">
        <f>IF(G290&lt;=0,0,I291+C292)</f>
        <v>0</v>
      </c>
      <c r="J292" s="2"/>
      <c r="K292" s="2"/>
    </row>
    <row r="293" spans="1:11" ht="16.5" thickBot="1" x14ac:dyDescent="0.3">
      <c r="A293" s="5">
        <f t="shared" si="85"/>
        <v>291</v>
      </c>
      <c r="B293" s="6">
        <f>'Setup-2'!$B$8</f>
        <v>83438.792135576936</v>
      </c>
      <c r="C293" s="6">
        <f t="shared" si="86"/>
        <v>0</v>
      </c>
      <c r="D293" s="6">
        <f>IF(G292&lt;=0,0,G292*Setup!$B$6/12)</f>
        <v>0</v>
      </c>
      <c r="E293" s="7">
        <f t="shared" si="87"/>
        <v>0</v>
      </c>
      <c r="F293" s="7">
        <f t="shared" si="88"/>
        <v>0</v>
      </c>
      <c r="G293" s="6">
        <f t="shared" si="89"/>
        <v>-83438.792135574244</v>
      </c>
      <c r="H293" s="9">
        <f t="shared" ref="H293:H301" si="97">IF(G292&lt;=0,0,H292+D293)</f>
        <v>0</v>
      </c>
      <c r="I293" s="9">
        <f t="shared" ref="I293:I302" si="98">IF(G291&lt;=0,0,I292+C293)</f>
        <v>0</v>
      </c>
      <c r="J293" s="2"/>
      <c r="K293" s="2"/>
    </row>
    <row r="294" spans="1:11" ht="16.5" thickBot="1" x14ac:dyDescent="0.3">
      <c r="A294" s="5">
        <f t="shared" si="85"/>
        <v>292</v>
      </c>
      <c r="B294" s="6">
        <f>'Setup-2'!$B$8</f>
        <v>83438.792135576936</v>
      </c>
      <c r="C294" s="6">
        <f t="shared" si="86"/>
        <v>0</v>
      </c>
      <c r="D294" s="6">
        <f>IF(G293&lt;=0,0,G293*Setup!$B$6/12)</f>
        <v>0</v>
      </c>
      <c r="E294" s="7">
        <f t="shared" si="87"/>
        <v>0</v>
      </c>
      <c r="F294" s="7">
        <f t="shared" si="88"/>
        <v>0</v>
      </c>
      <c r="G294" s="6">
        <f t="shared" si="89"/>
        <v>-83438.792135574244</v>
      </c>
      <c r="H294" s="9">
        <f t="shared" si="97"/>
        <v>0</v>
      </c>
      <c r="I294" s="9">
        <f t="shared" si="98"/>
        <v>0</v>
      </c>
      <c r="J294" s="2"/>
      <c r="K294" s="2"/>
    </row>
    <row r="295" spans="1:11" ht="16.5" thickBot="1" x14ac:dyDescent="0.3">
      <c r="A295" s="5">
        <f t="shared" si="85"/>
        <v>293</v>
      </c>
      <c r="B295" s="6">
        <f>'Setup-2'!$B$8</f>
        <v>83438.792135576936</v>
      </c>
      <c r="C295" s="6">
        <f t="shared" si="86"/>
        <v>0</v>
      </c>
      <c r="D295" s="6">
        <f>IF(G294&lt;=0,0,G294*Setup!$B$6/12)</f>
        <v>0</v>
      </c>
      <c r="E295" s="7">
        <f t="shared" si="87"/>
        <v>0</v>
      </c>
      <c r="F295" s="7">
        <f t="shared" si="88"/>
        <v>0</v>
      </c>
      <c r="G295" s="6">
        <f t="shared" si="89"/>
        <v>-83438.792135574244</v>
      </c>
      <c r="H295" s="9">
        <f t="shared" si="97"/>
        <v>0</v>
      </c>
      <c r="I295" s="9">
        <f t="shared" si="98"/>
        <v>0</v>
      </c>
      <c r="J295" s="2"/>
      <c r="K295" s="2"/>
    </row>
    <row r="296" spans="1:11" ht="16.5" thickBot="1" x14ac:dyDescent="0.3">
      <c r="A296" s="5">
        <f t="shared" si="85"/>
        <v>294</v>
      </c>
      <c r="B296" s="6">
        <f>'Setup-2'!$B$8</f>
        <v>83438.792135576936</v>
      </c>
      <c r="C296" s="6">
        <f t="shared" si="86"/>
        <v>0</v>
      </c>
      <c r="D296" s="6">
        <f>IF(G295&lt;=0,0,G295*Setup!$B$6/12)</f>
        <v>0</v>
      </c>
      <c r="E296" s="7">
        <f t="shared" si="87"/>
        <v>0</v>
      </c>
      <c r="F296" s="7">
        <f t="shared" si="88"/>
        <v>0</v>
      </c>
      <c r="G296" s="6">
        <f t="shared" si="89"/>
        <v>-83438.792135574244</v>
      </c>
      <c r="H296" s="9">
        <f t="shared" si="97"/>
        <v>0</v>
      </c>
      <c r="I296" s="9">
        <f t="shared" si="98"/>
        <v>0</v>
      </c>
      <c r="J296" s="2"/>
      <c r="K296" s="2"/>
    </row>
    <row r="297" spans="1:11" ht="16.5" thickBot="1" x14ac:dyDescent="0.3">
      <c r="A297" s="5">
        <f t="shared" si="85"/>
        <v>295</v>
      </c>
      <c r="B297" s="6">
        <f>'Setup-2'!$B$8</f>
        <v>83438.792135576936</v>
      </c>
      <c r="C297" s="6">
        <f t="shared" si="86"/>
        <v>0</v>
      </c>
      <c r="D297" s="6">
        <f>IF(G296&lt;=0,0,G296*Setup!$B$6/12)</f>
        <v>0</v>
      </c>
      <c r="E297" s="7">
        <f t="shared" si="87"/>
        <v>0</v>
      </c>
      <c r="F297" s="7">
        <f t="shared" si="88"/>
        <v>0</v>
      </c>
      <c r="G297" s="6">
        <f t="shared" si="89"/>
        <v>-83438.792135574244</v>
      </c>
      <c r="H297" s="9">
        <f t="shared" si="97"/>
        <v>0</v>
      </c>
      <c r="I297" s="9">
        <f t="shared" si="98"/>
        <v>0</v>
      </c>
      <c r="J297" s="2"/>
      <c r="K297" s="2"/>
    </row>
    <row r="298" spans="1:11" ht="16.5" thickBot="1" x14ac:dyDescent="0.3">
      <c r="A298" s="5">
        <f t="shared" si="85"/>
        <v>296</v>
      </c>
      <c r="B298" s="6">
        <f>'Setup-2'!$B$8</f>
        <v>83438.792135576936</v>
      </c>
      <c r="C298" s="6">
        <f t="shared" si="86"/>
        <v>0</v>
      </c>
      <c r="D298" s="6">
        <f>IF(G297&lt;=0,0,G297*Setup!$B$6/12)</f>
        <v>0</v>
      </c>
      <c r="E298" s="7">
        <f t="shared" si="87"/>
        <v>0</v>
      </c>
      <c r="F298" s="7">
        <f t="shared" si="88"/>
        <v>0</v>
      </c>
      <c r="G298" s="6">
        <f t="shared" si="89"/>
        <v>-83438.792135574244</v>
      </c>
      <c r="H298" s="9">
        <f t="shared" si="97"/>
        <v>0</v>
      </c>
      <c r="I298" s="9">
        <f t="shared" si="98"/>
        <v>0</v>
      </c>
      <c r="J298" s="2"/>
      <c r="K298" s="2"/>
    </row>
    <row r="299" spans="1:11" ht="16.5" thickBot="1" x14ac:dyDescent="0.3">
      <c r="A299" s="5">
        <f t="shared" si="85"/>
        <v>297</v>
      </c>
      <c r="B299" s="6">
        <f>'Setup-2'!$B$8</f>
        <v>83438.792135576936</v>
      </c>
      <c r="C299" s="6">
        <f t="shared" si="86"/>
        <v>0</v>
      </c>
      <c r="D299" s="6">
        <f>IF(G298&lt;=0,0,G298*Setup!$B$6/12)</f>
        <v>0</v>
      </c>
      <c r="E299" s="7">
        <f t="shared" si="87"/>
        <v>0</v>
      </c>
      <c r="F299" s="7">
        <f t="shared" si="88"/>
        <v>0</v>
      </c>
      <c r="G299" s="6">
        <f t="shared" si="89"/>
        <v>-83438.792135574244</v>
      </c>
      <c r="H299" s="9">
        <f t="shared" si="97"/>
        <v>0</v>
      </c>
      <c r="I299" s="9">
        <f t="shared" si="98"/>
        <v>0</v>
      </c>
      <c r="J299" s="2"/>
      <c r="K299" s="2"/>
    </row>
    <row r="300" spans="1:11" ht="16.5" thickBot="1" x14ac:dyDescent="0.3">
      <c r="A300" s="5">
        <f t="shared" si="85"/>
        <v>298</v>
      </c>
      <c r="B300" s="6">
        <f>'Setup-2'!$B$8</f>
        <v>83438.792135576936</v>
      </c>
      <c r="C300" s="6">
        <f t="shared" si="86"/>
        <v>0</v>
      </c>
      <c r="D300" s="6">
        <f>IF(G299&lt;=0,0,G299*Setup!$B$6/12)</f>
        <v>0</v>
      </c>
      <c r="E300" s="7">
        <f t="shared" si="87"/>
        <v>0</v>
      </c>
      <c r="F300" s="7">
        <f t="shared" si="88"/>
        <v>0</v>
      </c>
      <c r="G300" s="6">
        <f t="shared" si="89"/>
        <v>-83438.792135574244</v>
      </c>
      <c r="H300" s="9">
        <f t="shared" si="97"/>
        <v>0</v>
      </c>
      <c r="I300" s="9">
        <f t="shared" si="98"/>
        <v>0</v>
      </c>
      <c r="J300" s="2"/>
      <c r="K300" s="2"/>
    </row>
    <row r="301" spans="1:11" ht="16.5" thickBot="1" x14ac:dyDescent="0.3">
      <c r="A301" s="5">
        <f t="shared" si="85"/>
        <v>299</v>
      </c>
      <c r="B301" s="6">
        <f>'Setup-2'!$B$8</f>
        <v>83438.792135576936</v>
      </c>
      <c r="C301" s="6">
        <f t="shared" si="86"/>
        <v>0</v>
      </c>
      <c r="D301" s="6">
        <f>IF(G300&lt;=0,0,G300*Setup!$B$6/12)</f>
        <v>0</v>
      </c>
      <c r="E301" s="7">
        <f t="shared" si="87"/>
        <v>0</v>
      </c>
      <c r="F301" s="7">
        <f t="shared" si="88"/>
        <v>0</v>
      </c>
      <c r="G301" s="6">
        <f t="shared" si="89"/>
        <v>-83438.792135574244</v>
      </c>
      <c r="H301" s="9">
        <f t="shared" si="97"/>
        <v>0</v>
      </c>
      <c r="I301" s="9">
        <f t="shared" si="98"/>
        <v>0</v>
      </c>
      <c r="J301" s="2"/>
      <c r="K301" s="2"/>
    </row>
    <row r="302" spans="1:11" ht="16.5" thickBot="1" x14ac:dyDescent="0.3">
      <c r="A302" s="5">
        <f t="shared" si="85"/>
        <v>300</v>
      </c>
      <c r="B302" s="6">
        <f>'Setup-2'!$B$8</f>
        <v>83438.792135576936</v>
      </c>
      <c r="C302" s="6">
        <f t="shared" si="86"/>
        <v>0</v>
      </c>
      <c r="D302" s="6">
        <f>IF(G301&lt;=0,0,G301*Setup!$B$6/12)</f>
        <v>0</v>
      </c>
      <c r="E302" s="7">
        <f t="shared" si="87"/>
        <v>0</v>
      </c>
      <c r="F302" s="7">
        <f t="shared" si="88"/>
        <v>0</v>
      </c>
      <c r="G302" s="6">
        <f t="shared" si="89"/>
        <v>-83438.792135574244</v>
      </c>
      <c r="H302" s="9">
        <f t="shared" ref="H302" si="99">H301+D302</f>
        <v>0</v>
      </c>
      <c r="I302" s="9">
        <f t="shared" si="98"/>
        <v>0</v>
      </c>
      <c r="J302" s="9">
        <f>MIN(H302,200000)*Setup!$B$16</f>
        <v>0</v>
      </c>
      <c r="K302" s="9">
        <f>MIN(I302,150000)*Setup!$B$16</f>
        <v>0</v>
      </c>
    </row>
    <row r="303" spans="1:11" ht="16.5" thickBot="1" x14ac:dyDescent="0.3">
      <c r="A303" s="2"/>
      <c r="B303" s="2"/>
      <c r="C303" s="2"/>
      <c r="D303" s="2"/>
      <c r="E303" s="2"/>
      <c r="F303" s="2"/>
      <c r="G303" s="2"/>
      <c r="H303" s="9"/>
      <c r="I303" s="9"/>
      <c r="J303" s="2"/>
      <c r="K303" s="2"/>
    </row>
    <row r="304" spans="1:11" ht="16.5" thickBot="1" x14ac:dyDescent="0.3">
      <c r="A304" s="2"/>
      <c r="B304" s="2"/>
      <c r="C304" s="2"/>
      <c r="D304" s="2"/>
      <c r="E304" s="2"/>
      <c r="F304" s="2"/>
      <c r="G304" s="2"/>
      <c r="H304" s="9"/>
      <c r="I304" s="9"/>
      <c r="J304" s="2"/>
      <c r="K304" s="2"/>
    </row>
    <row r="305" spans="1:11" ht="16.5" thickBot="1" x14ac:dyDescent="0.3">
      <c r="A305" s="2"/>
      <c r="B305" s="2"/>
      <c r="C305" s="2"/>
      <c r="D305" s="2"/>
      <c r="E305" s="2"/>
      <c r="F305" s="2"/>
      <c r="G305" s="2"/>
      <c r="H305" s="9"/>
      <c r="I305" s="9"/>
      <c r="J305" s="2"/>
      <c r="K305" s="2"/>
    </row>
    <row r="306" spans="1:11" ht="16.5" thickBot="1" x14ac:dyDescent="0.3">
      <c r="A306" s="2"/>
      <c r="B306" s="2"/>
      <c r="C306" s="2"/>
      <c r="D306" s="2"/>
      <c r="E306" s="2"/>
      <c r="F306" s="2"/>
      <c r="G306" s="2"/>
      <c r="H306" s="9"/>
      <c r="I306" s="9"/>
      <c r="J306" s="2"/>
      <c r="K306" s="2"/>
    </row>
    <row r="307" spans="1:11" ht="16.5" thickBot="1" x14ac:dyDescent="0.3">
      <c r="A307" s="2"/>
      <c r="B307" s="2"/>
      <c r="C307" s="2"/>
      <c r="D307" s="2"/>
      <c r="E307" s="2"/>
      <c r="F307" s="2"/>
      <c r="G307" s="2"/>
      <c r="H307" s="9"/>
      <c r="I307" s="9"/>
      <c r="J307" s="2"/>
      <c r="K307" s="2"/>
    </row>
    <row r="308" spans="1:11" ht="16.5" thickBot="1" x14ac:dyDescent="0.3">
      <c r="A308" s="2"/>
      <c r="B308" s="2"/>
      <c r="C308" s="2"/>
      <c r="D308" s="2"/>
      <c r="E308" s="2"/>
      <c r="F308" s="2"/>
      <c r="G308" s="2"/>
      <c r="H308" s="9"/>
      <c r="I308" s="9"/>
      <c r="J308" s="2"/>
      <c r="K308" s="2"/>
    </row>
    <row r="309" spans="1:11" ht="16.5" thickBot="1" x14ac:dyDescent="0.3">
      <c r="A309" s="2"/>
      <c r="B309" s="2"/>
      <c r="C309" s="2"/>
      <c r="D309" s="2"/>
      <c r="E309" s="2"/>
      <c r="F309" s="2"/>
      <c r="G309" s="2"/>
      <c r="H309" s="9"/>
      <c r="I309" s="9"/>
      <c r="J309" s="2"/>
      <c r="K309" s="2"/>
    </row>
    <row r="310" spans="1:11" ht="16.5" thickBot="1" x14ac:dyDescent="0.3">
      <c r="A310" s="2"/>
      <c r="B310" s="2"/>
      <c r="C310" s="2"/>
      <c r="D310" s="2"/>
      <c r="E310" s="2"/>
      <c r="F310" s="2"/>
      <c r="G310" s="2"/>
      <c r="H310" s="9"/>
      <c r="I310" s="9"/>
      <c r="J310" s="2"/>
      <c r="K310" s="2"/>
    </row>
    <row r="311" spans="1:11" ht="16.5" thickBot="1" x14ac:dyDescent="0.3">
      <c r="A311" s="2"/>
      <c r="B311" s="2"/>
      <c r="C311" s="2"/>
      <c r="D311" s="2"/>
      <c r="E311" s="2"/>
      <c r="F311" s="2"/>
      <c r="G311" s="2"/>
      <c r="H311" s="9"/>
      <c r="I311" s="9"/>
      <c r="J311" s="2"/>
      <c r="K311" s="2"/>
    </row>
    <row r="312" spans="1:11" ht="16.5" thickBot="1" x14ac:dyDescent="0.3">
      <c r="A312" s="2"/>
      <c r="B312" s="2"/>
      <c r="C312" s="2"/>
      <c r="D312" s="2"/>
      <c r="E312" s="2"/>
      <c r="F312" s="2"/>
      <c r="G312" s="2"/>
      <c r="H312" s="9"/>
      <c r="I312" s="9"/>
      <c r="J312" s="2"/>
      <c r="K312" s="2"/>
    </row>
    <row r="313" spans="1:11" ht="16.5" thickBot="1" x14ac:dyDescent="0.3">
      <c r="A313" s="2"/>
      <c r="B313" s="2"/>
      <c r="C313" s="2"/>
      <c r="D313" s="2"/>
      <c r="E313" s="2"/>
      <c r="F313" s="2"/>
      <c r="G313" s="2"/>
      <c r="H313" s="9"/>
      <c r="I313" s="9"/>
      <c r="J313" s="2"/>
      <c r="K313" s="2"/>
    </row>
    <row r="314" spans="1:11" ht="16.5" thickBot="1" x14ac:dyDescent="0.3">
      <c r="A314" s="2"/>
      <c r="B314" s="2"/>
      <c r="C314" s="2"/>
      <c r="D314" s="2"/>
      <c r="E314" s="2"/>
      <c r="F314" s="2"/>
      <c r="G314" s="2"/>
      <c r="H314" s="9"/>
      <c r="I314" s="9"/>
      <c r="J314" s="2"/>
      <c r="K314" s="2"/>
    </row>
    <row r="315" spans="1:11" ht="16.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ht="16.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ht="16.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ht="16.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ht="16.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ht="16.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ht="16.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ht="16.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ht="16.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ht="16.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ht="16.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ht="16.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ht="16.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ht="16.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ht="16.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ht="16.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ht="16.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ht="16.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ht="16.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ht="16.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ht="16.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ht="16.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6.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6.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ht="16.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6.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6.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6.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6.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6.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6.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6.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6.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6.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6.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6.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6.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6.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ht="16.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ht="16.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ht="16.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ht="16.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ht="16.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ht="16.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ht="16.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ht="16.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ht="16.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ht="16.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ht="16.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ht="16.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ht="16.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ht="16.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ht="16.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ht="16.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6.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6.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6.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6.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ht="16.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ht="16.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ht="16.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ht="16.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ht="16.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6.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6.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ht="16.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6.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ht="16.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6.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6.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6.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6.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6.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6.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6.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6.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6.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6.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6.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ht="16.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6.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6.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ht="16.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ht="16.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6.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6.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6.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6.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6.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6.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6.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6.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6.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6.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6.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6.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ht="16.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6.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6.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6.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6.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6.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ht="16.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ht="16.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ht="16.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ht="16.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ht="16.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ht="16.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ht="16.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ht="16.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ht="16.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ht="16.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ht="16.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ht="16.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ht="16.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ht="16.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ht="16.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ht="16.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ht="16.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ht="16.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ht="16.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ht="16.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ht="16.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ht="16.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ht="16.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ht="16.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ht="16.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ht="16.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ht="16.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ht="16.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ht="16.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ht="16.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ht="16.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ht="16.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ht="16.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ht="16.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ht="16.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ht="16.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ht="16.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ht="16.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ht="16.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ht="16.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ht="16.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ht="16.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ht="16.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ht="16.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ht="16.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ht="16.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ht="16.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ht="16.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ht="16.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ht="16.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ht="16.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ht="16.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ht="16.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ht="16.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ht="16.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ht="16.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ht="16.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ht="16.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ht="16.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ht="16.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ht="16.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ht="16.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ht="16.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ht="16.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ht="16.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ht="16.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ht="16.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ht="16.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ht="16.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ht="16.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ht="16.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ht="16.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ht="16.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ht="16.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ht="16.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ht="16.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ht="16.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ht="16.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ht="16.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ht="16.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ht="16.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ht="16.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ht="16.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ht="16.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ht="16.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ht="16.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ht="16.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ht="16.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ht="16.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ht="16.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ht="16.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ht="16.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ht="16.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ht="16.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ht="16.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ht="16.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ht="16.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6.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6.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6.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6.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6.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6.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6.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6.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6.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6.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6.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6.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6.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6.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6.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6.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6.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6.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6.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6.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6.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6.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6.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6.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6.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6.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6.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6.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6.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6.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6.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6.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6.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6.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6.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6.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6.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6.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6.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6.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6.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6.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6.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6.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6.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6.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6.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6.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6.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6.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6.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6.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6.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6.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6.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6.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6.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6.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6.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ht="16.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ht="16.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6.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6.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6.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6.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ht="16.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ht="16.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ht="16.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ht="16.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ht="16.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ht="16.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ht="16.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ht="16.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ht="16.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ht="16.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ht="16.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ht="16.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ht="16.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ht="16.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ht="16.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ht="16.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ht="16.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ht="16.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ht="16.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ht="16.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ht="16.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ht="16.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ht="16.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ht="16.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ht="16.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6.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6.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6.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6.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6.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6.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ht="16.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ht="16.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ht="16.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6.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6.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ht="16.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6.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6.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ht="16.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ht="16.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ht="16.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6.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6.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6.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6.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6.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ht="16.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ht="16.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6.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6.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6.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6.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6.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6.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6.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6.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6.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6.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6.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6.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6.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6.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6.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6.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6.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6.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6.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6.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ht="16.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ht="16.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ht="16.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6.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6.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6.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6.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6.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6.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6.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6.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6.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6.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6.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6.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6.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6.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6.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6.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6.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6.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6.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6.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6.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6.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6.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6.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6.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6.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6.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6.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6.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6.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6.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6.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6.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6.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6.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6.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6.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6.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6.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6.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6.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6.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6.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6.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6.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6.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6.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6.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6.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6.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6.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6.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6.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6.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6.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6.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6.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6.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6.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6.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6.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6.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6.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6.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6.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6.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6.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6.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6.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6.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6.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6.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6.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6.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6.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6.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6.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6.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6.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ht="16.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6.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6.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ht="16.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6.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6.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6.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ht="16.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ht="16.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6.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6.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ht="16.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ht="16.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6.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6.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6.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6.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6.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6.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6.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6.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6.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6.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6.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6.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6.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6.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6.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6.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6.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6.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6.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6.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6.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6.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6.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6.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6.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6.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6.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6.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6.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6.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6.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6.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6.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6.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6.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6.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ht="16.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6.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6.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6.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6.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6.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6.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6.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6.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6.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6.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6.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6.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ht="16.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6.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6.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6.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6.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ht="16.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ht="16.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6.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6.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6.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ht="16.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ht="16.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6.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6.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6.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6.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ht="16.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ht="16.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6.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6.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6.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6.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6.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6.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6.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6.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6.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ht="16.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6.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6.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6.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6.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6.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6.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6.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ht="16.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6.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6.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ht="16.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6.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6.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6.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ht="16.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ht="16.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ht="16.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ht="16.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ht="16.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ht="16.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ht="16.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ht="16.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ht="16.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ht="16.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ht="16.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ht="16.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ht="16.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ht="16.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ht="16.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ht="16.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ht="16.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ht="16.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ht="16.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ht="16.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ht="16.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ht="16.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ht="16.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ht="16.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ht="16.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ht="16.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ht="16.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ht="16.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ht="16.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ht="16.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ht="16.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ht="16.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ht="16.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ht="16.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ht="16.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ht="16.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ht="16.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ht="16.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ht="16.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ht="16.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ht="16.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ht="16.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ht="16.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ht="16.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ht="16.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ht="16.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ht="16.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ht="16.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ht="16.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ht="16.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ht="16.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ht="16.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ht="16.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ht="16.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ht="16.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ht="16.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ht="16.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ht="16.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ht="16.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ht="16.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ht="16.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ht="16.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ht="16.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ht="16.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ht="16.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ht="16.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ht="16.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ht="16.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ht="16.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ht="16.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ht="16.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ht="16.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ht="16.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ht="16.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ht="16.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ht="16.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ht="16.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ht="16.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ht="16.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ht="16.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ht="16.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ht="16.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ht="16.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ht="16.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ht="16.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ht="16.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ht="16.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ht="16.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ht="16.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6.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6.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6.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6.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6.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6.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6.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6.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6.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6.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6.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6.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6.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6.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6.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6.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6.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6.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6.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6.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6.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6.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6.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6.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6.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6.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6.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6.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6.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6.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6.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6.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6.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6.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6.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6.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6.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6.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6.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6.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6.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6.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6.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6.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6.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6.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6.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6.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6.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6.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6.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6.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6.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6.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6.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6.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6.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6.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6.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6.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6.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6.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6.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6.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6.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6.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6.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6.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6.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6.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6.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6.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6.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6.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6.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ht="16.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ht="16.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ht="16.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  <pageSetup orientation="portrait" verticalDpi="0" r:id="rId1"/>
</worksheet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Calc</vt:lpstr>
      <vt:lpstr>Setup-2</vt:lpstr>
      <vt:lpstr>Calc-2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Divakar Kadupu</cp:lastModifiedBy>
  <dcterms:created xsi:type="dcterms:W3CDTF">2023-06-12T11:32:59Z</dcterms:created>
  <dcterms:modified xsi:type="dcterms:W3CDTF">2023-10-09T04:52:05Z</dcterms:modified>
</cp:coreProperties>
</file>