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2024/NUS/EC4333HM Financial Economics II/Homework/HW2/"/>
    </mc:Choice>
  </mc:AlternateContent>
  <xr:revisionPtr revIDLastSave="0" documentId="13_ncr:1_{45BD21DB-F938-B64A-98BF-CC0443C2FD89}" xr6:coauthVersionLast="47" xr6:coauthVersionMax="47" xr10:uidLastSave="{00000000-0000-0000-0000-000000000000}"/>
  <bookViews>
    <workbookView xWindow="680" yWindow="740" windowWidth="28040" windowHeight="16740" xr2:uid="{C3AAFE76-D1F3-2F40-A0AE-6F7C9303A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3" i="1" l="1" a="1"/>
  <c r="M43" i="1" s="1"/>
  <c r="P38" i="1" a="1"/>
  <c r="P38" i="1" s="1"/>
  <c r="M38" i="1" a="1"/>
  <c r="M38" i="1" s="1"/>
  <c r="M33" i="1" a="1"/>
  <c r="M33" i="1" s="1"/>
  <c r="P20" i="1" a="1"/>
  <c r="P20" i="1" s="1"/>
  <c r="M20" i="1" a="1"/>
  <c r="M20" i="1" s="1"/>
  <c r="M26" i="1"/>
  <c r="L16" i="1" a="1"/>
  <c r="L16" i="1" s="1"/>
  <c r="L13" i="1" a="1"/>
  <c r="L13" i="1" s="1"/>
  <c r="L10" i="1" a="1"/>
  <c r="L10" i="1" s="1"/>
  <c r="B10" i="1" a="1"/>
  <c r="B10" i="1" s="1"/>
  <c r="B16" i="1" s="1" a="1"/>
  <c r="B16" i="1" s="1"/>
  <c r="B17" i="1" s="1"/>
  <c r="M28" i="1" l="1" a="1"/>
  <c r="M28" i="1" s="1"/>
  <c r="E16" i="1" a="1"/>
  <c r="E16" i="1" s="1"/>
  <c r="H16" i="1" s="1" a="1"/>
  <c r="H16" i="1" s="1"/>
  <c r="B25" i="1" s="1" a="1"/>
  <c r="B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<sst xmlns="http://schemas.openxmlformats.org/spreadsheetml/2006/main" count="24" uniqueCount="23">
  <si>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calculating B</t>
  </si>
  <si>
    <t>E(R)^T</t>
  </si>
  <si>
    <t>calculating sigma^-1 . E</t>
  </si>
  <si>
    <t>calculating w_GMV</t>
  </si>
  <si>
    <t>simga</t>
  </si>
  <si>
    <t>sigma^-1</t>
  </si>
  <si>
    <t>e</t>
  </si>
  <si>
    <t>calculating E(R_GMV)</t>
  </si>
  <si>
    <t>Var(R_GMV) = 1/B =</t>
  </si>
  <si>
    <t>Q7 part a)</t>
  </si>
  <si>
    <t>Q7 part b)</t>
  </si>
  <si>
    <t xml:space="preserve">E(R) = mu = </t>
  </si>
  <si>
    <t xml:space="preserve">E(R)^T = mu ^T = </t>
  </si>
  <si>
    <t>calculating A</t>
  </si>
  <si>
    <t>calculating C</t>
  </si>
  <si>
    <t>(C - A mu^*) e</t>
  </si>
  <si>
    <t>(B mu^* - A) mu</t>
  </si>
  <si>
    <t>(BC-A^2)</t>
  </si>
  <si>
    <t>(C - A mu^*) e + (B mu^* - A) mu</t>
  </si>
  <si>
    <t>sigma^-1 (C - A mu^*) e + (B mu^* - A) mu</t>
  </si>
  <si>
    <t>w_MVP = [ sigma^-1 (C - A mu^*) e + (B mu^* - A) mu ] / (BC-A^2)</t>
  </si>
  <si>
    <t xml:space="preserve">(w_MVP)^T = </t>
  </si>
  <si>
    <t xml:space="preserve">var(rp)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</si>
</sst>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355600</xdr:colOff>
      <xdr:row>0</xdr:row>
      <xdr:rowOff>38100</xdr:rowOff>
    </xdr:from>
    <xdr:to>
      <xdr:col>10</xdr:col>
      <xdr:colOff>355600</xdr:colOff>
      <xdr:row>28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4EC69B2-1D2E-7AD0-9BDF-88AEDD8C7403}"/>
            </a:ext>
          </a:extLst>
        </xdr:cNvPr>
        <xdr:cNvCxnSpPr/>
      </xdr:nvCxnSpPr>
      <xdr:spPr>
        <a:xfrm>
          <a:off x="7924800" y="38100"/>
          <a:ext cx="0" cy="5664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0246-F426-054E-AD15-7B241660EE0D}">
  <dimension ref="A1:T43"/>
  <sheetViews>
    <sheetView tabSelected="1" workbookViewId="0">
      <selection activeCell="J14" sqref="J14"/>
    </sheetView>
  </sheetViews>
  <sheetFormatPr baseColWidth="10" defaultRowHeight="16" x14ac:dyDescent="0.2"/>
  <cols>
    <col min="1" max="1" width="17.33203125" bestFit="1" customWidth="1"/>
    <col min="2" max="2" width="7.83203125" bestFit="1" customWidth="1"/>
    <col min="3" max="5" width="6.6640625" bestFit="1" customWidth="1"/>
    <col min="12" max="12" width="45.6640625" bestFit="1" customWidth="1"/>
    <col min="15" max="15" width="13.6640625" bestFit="1" customWidth="1"/>
    <col min="16" max="16" width="14.5" bestFit="1" customWidth="1"/>
  </cols>
  <sheetData>
    <row r="1" spans="1:20" ht="27" x14ac:dyDescent="0.35">
      <c r="A1" s="3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3" t="s">
        <v>10</v>
      </c>
    </row>
    <row r="3" spans="1:20" x14ac:dyDescent="0.2">
      <c r="B3">
        <v>0.25</v>
      </c>
      <c r="C3">
        <v>-0.15</v>
      </c>
      <c r="D3">
        <v>0.15</v>
      </c>
      <c r="E3">
        <v>0.05</v>
      </c>
    </row>
    <row r="4" spans="1:20" x14ac:dyDescent="0.2">
      <c r="B4">
        <v>-0.15</v>
      </c>
      <c r="C4">
        <v>0.21</v>
      </c>
      <c r="D4">
        <v>-0.15</v>
      </c>
      <c r="E4">
        <v>-0.15</v>
      </c>
      <c r="L4" t="s">
        <v>11</v>
      </c>
      <c r="M4">
        <v>0.2</v>
      </c>
      <c r="P4" t="s">
        <v>12</v>
      </c>
      <c r="Q4">
        <v>0.2</v>
      </c>
      <c r="R4">
        <v>0.15</v>
      </c>
      <c r="S4">
        <v>0.15</v>
      </c>
      <c r="T4">
        <v>0.2</v>
      </c>
    </row>
    <row r="5" spans="1:20" x14ac:dyDescent="0.2">
      <c r="A5" t="s">
        <v>4</v>
      </c>
      <c r="B5">
        <v>0.15</v>
      </c>
      <c r="C5">
        <v>-0.15</v>
      </c>
      <c r="D5">
        <v>0.2</v>
      </c>
      <c r="E5">
        <v>0.05</v>
      </c>
      <c r="M5">
        <v>0.15</v>
      </c>
    </row>
    <row r="6" spans="1:20" x14ac:dyDescent="0.2">
      <c r="B6">
        <v>0.05</v>
      </c>
      <c r="C6">
        <v>-0.15</v>
      </c>
      <c r="D6">
        <v>0.05</v>
      </c>
      <c r="E6">
        <v>0.25</v>
      </c>
      <c r="M6">
        <v>0.15</v>
      </c>
    </row>
    <row r="7" spans="1:20" x14ac:dyDescent="0.2">
      <c r="M7">
        <v>0.2</v>
      </c>
    </row>
    <row r="9" spans="1:20" x14ac:dyDescent="0.2">
      <c r="G9" s="2" t="s">
        <v>6</v>
      </c>
      <c r="L9" t="s">
        <v>13</v>
      </c>
    </row>
    <row r="10" spans="1:20" x14ac:dyDescent="0.2">
      <c r="B10" cm="1">
        <f t="array" ref="B10:E13">MINVERSE(B3:E6)</f>
        <v>8.75</v>
      </c>
      <c r="C10">
        <v>6.2500000000000018</v>
      </c>
      <c r="D10">
        <v>-2.5000000000000004</v>
      </c>
      <c r="E10">
        <v>2.5</v>
      </c>
      <c r="G10">
        <v>1</v>
      </c>
      <c r="L10" cm="1">
        <f t="array" ref="L10">MMULT(Q4:T4,MMULT(_xlfn.ANCHORARRAY(B10),G10:G13))</f>
        <v>22.249999999999996</v>
      </c>
    </row>
    <row r="11" spans="1:20" x14ac:dyDescent="0.2">
      <c r="A11" t="s">
        <v>5</v>
      </c>
      <c r="B11">
        <v>6.25</v>
      </c>
      <c r="C11">
        <v>27.083333333333336</v>
      </c>
      <c r="D11">
        <v>12.499999999999996</v>
      </c>
      <c r="E11">
        <v>12.499999999999998</v>
      </c>
      <c r="G11">
        <v>1</v>
      </c>
    </row>
    <row r="12" spans="1:20" x14ac:dyDescent="0.2">
      <c r="B12">
        <v>-2.4999999999999996</v>
      </c>
      <c r="C12">
        <v>12.499999999999998</v>
      </c>
      <c r="D12">
        <v>14.999999999999996</v>
      </c>
      <c r="E12">
        <v>4.9999999999999982</v>
      </c>
      <c r="G12">
        <v>1</v>
      </c>
      <c r="L12" t="s">
        <v>0</v>
      </c>
    </row>
    <row r="13" spans="1:20" x14ac:dyDescent="0.2">
      <c r="B13">
        <v>2.5</v>
      </c>
      <c r="C13">
        <v>12.5</v>
      </c>
      <c r="D13">
        <v>4.9999999999999982</v>
      </c>
      <c r="E13">
        <v>10</v>
      </c>
      <c r="G13">
        <v>1</v>
      </c>
      <c r="L13" cm="1">
        <f t="array" ref="L13">MMULT(TRANSPOSE(G10:G13),MMULT(_xlfn.ANCHORARRAY(B10),G10:G13))</f>
        <v>133.33333333333331</v>
      </c>
    </row>
    <row r="15" spans="1:20" x14ac:dyDescent="0.2">
      <c r="B15" t="s">
        <v>0</v>
      </c>
      <c r="E15" t="s">
        <v>2</v>
      </c>
      <c r="H15" s="1" t="s">
        <v>3</v>
      </c>
      <c r="L15" t="s">
        <v>14</v>
      </c>
    </row>
    <row r="16" spans="1:20" x14ac:dyDescent="0.2">
      <c r="A16" s="1"/>
      <c r="B16" cm="1">
        <f t="array" ref="B16">MMULT(TRANSPOSE(G10:G13),(MMULT(_xlfn.ANCHORARRAY(B10),G10:G13)))</f>
        <v>133.33333333333331</v>
      </c>
      <c r="E16" cm="1">
        <f t="array" ref="E16:E19">MMULT(_xlfn.ANCHORARRAY(B10),G10:G13)</f>
        <v>15.000000000000002</v>
      </c>
      <c r="H16" s="1" cm="1">
        <f t="array" ref="H16:H19">MMULT(_xlfn.ANCHORARRAY(E16),B17)</f>
        <v>0.11250000000000003</v>
      </c>
      <c r="L16" cm="1">
        <f t="array" ref="L16">MMULT(Q4:T4,MMULT(_xlfn.ANCHORARRAY(B10),M4:M7))</f>
        <v>3.734375</v>
      </c>
    </row>
    <row r="17" spans="1:16" x14ac:dyDescent="0.2">
      <c r="A17" s="1" t="s">
        <v>8</v>
      </c>
      <c r="B17" s="1">
        <f>1/B16</f>
        <v>7.5000000000000015E-3</v>
      </c>
      <c r="E17">
        <v>58.333333333333329</v>
      </c>
      <c r="H17" s="1">
        <v>0.43750000000000006</v>
      </c>
    </row>
    <row r="18" spans="1:16" x14ac:dyDescent="0.2">
      <c r="E18">
        <v>29.999999999999993</v>
      </c>
      <c r="H18" s="1">
        <v>0.22499999999999998</v>
      </c>
    </row>
    <row r="19" spans="1:16" x14ac:dyDescent="0.2">
      <c r="E19">
        <v>30</v>
      </c>
      <c r="H19" s="1">
        <v>0.22500000000000003</v>
      </c>
    </row>
    <row r="20" spans="1:16" x14ac:dyDescent="0.2">
      <c r="L20" t="s">
        <v>15</v>
      </c>
      <c r="M20" cm="1">
        <f t="array" ref="M20:M23">MMULT(G10:G13,(L16-L10*0.22))</f>
        <v>-1.1606249999999996</v>
      </c>
      <c r="O20" t="s">
        <v>16</v>
      </c>
      <c r="P20" cm="1">
        <f t="array" ref="P20:P23">MMULT(M4:M7,(L13*0.22-L10))</f>
        <v>1.4166666666666665</v>
      </c>
    </row>
    <row r="21" spans="1:16" x14ac:dyDescent="0.2">
      <c r="B21" t="s">
        <v>1</v>
      </c>
      <c r="C21">
        <v>0.2</v>
      </c>
      <c r="D21">
        <v>0.15</v>
      </c>
      <c r="E21">
        <v>0.15</v>
      </c>
      <c r="F21">
        <v>0.2</v>
      </c>
      <c r="M21">
        <v>-1.1606249999999996</v>
      </c>
      <c r="P21">
        <v>1.0624999999999998</v>
      </c>
    </row>
    <row r="22" spans="1:16" x14ac:dyDescent="0.2">
      <c r="M22">
        <v>-1.1606249999999996</v>
      </c>
      <c r="P22">
        <v>1.0624999999999998</v>
      </c>
    </row>
    <row r="23" spans="1:16" x14ac:dyDescent="0.2">
      <c r="M23">
        <v>-1.1606249999999996</v>
      </c>
      <c r="P23">
        <v>1.4166666666666665</v>
      </c>
    </row>
    <row r="24" spans="1:16" x14ac:dyDescent="0.2">
      <c r="B24" s="1" t="s">
        <v>7</v>
      </c>
    </row>
    <row r="25" spans="1:16" x14ac:dyDescent="0.2">
      <c r="B25" s="1" cm="1">
        <f t="array" ref="B25">MMULT(C21:F21,_xlfn.ANCHORARRAY(H16))</f>
        <v>0.16687500000000002</v>
      </c>
    </row>
    <row r="26" spans="1:16" x14ac:dyDescent="0.2">
      <c r="L26" t="s">
        <v>17</v>
      </c>
      <c r="M26">
        <f>(L13*L16-L10^2)</f>
        <v>2.8541666666667425</v>
      </c>
    </row>
    <row r="28" spans="1:16" x14ac:dyDescent="0.2">
      <c r="L28" t="s">
        <v>18</v>
      </c>
      <c r="M28" cm="1">
        <f t="array" ref="M28:M31">_xlfn.ANCHORARRAY(M20)+_xlfn.ANCHORARRAY(P20)</f>
        <v>0.25604166666666694</v>
      </c>
    </row>
    <row r="29" spans="1:16" x14ac:dyDescent="0.2">
      <c r="M29">
        <v>-9.8124999999999796E-2</v>
      </c>
    </row>
    <row r="30" spans="1:16" x14ac:dyDescent="0.2">
      <c r="M30">
        <v>-9.8124999999999796E-2</v>
      </c>
    </row>
    <row r="31" spans="1:16" x14ac:dyDescent="0.2">
      <c r="M31">
        <v>0.25604166666666694</v>
      </c>
    </row>
    <row r="33" spans="12:19" x14ac:dyDescent="0.2">
      <c r="L33" t="s">
        <v>19</v>
      </c>
      <c r="M33" cm="1">
        <f t="array" ref="M33:M36">MMULT(_xlfn.ANCHORARRAY(B10),_xlfn.ANCHORARRAY(M28))</f>
        <v>2.5125000000000037</v>
      </c>
    </row>
    <row r="34" spans="12:19" x14ac:dyDescent="0.2">
      <c r="M34">
        <v>0.91666666666667895</v>
      </c>
    </row>
    <row r="35" spans="12:19" x14ac:dyDescent="0.2">
      <c r="M35">
        <v>-2.0583333333333265</v>
      </c>
    </row>
    <row r="36" spans="12:19" x14ac:dyDescent="0.2">
      <c r="M36">
        <v>1.4833333333333407</v>
      </c>
    </row>
    <row r="38" spans="12:19" x14ac:dyDescent="0.2">
      <c r="L38" s="1" t="s">
        <v>20</v>
      </c>
      <c r="M38" s="1" cm="1">
        <f t="array" ref="M38:M41">_xlfn.ANCHORARRAY(M33)/M26</f>
        <v>0.88029197080289767</v>
      </c>
      <c r="O38" t="s">
        <v>21</v>
      </c>
      <c r="P38" cm="1">
        <f t="array" ref="P38:S38">TRANSPOSE(_xlfn.ANCHORARRAY(M38))</f>
        <v>0.88029197080289767</v>
      </c>
      <c r="Q38">
        <v>0.32116788321167461</v>
      </c>
      <c r="R38">
        <v>-0.72116788321165726</v>
      </c>
      <c r="S38">
        <v>0.51970802919706904</v>
      </c>
    </row>
    <row r="39" spans="12:19" x14ac:dyDescent="0.2">
      <c r="M39" s="1">
        <v>0.32116788321167461</v>
      </c>
    </row>
    <row r="40" spans="12:19" x14ac:dyDescent="0.2">
      <c r="M40" s="1">
        <v>-0.72116788321165726</v>
      </c>
    </row>
    <row r="41" spans="12:19" x14ac:dyDescent="0.2">
      <c r="M41" s="1">
        <v>0.51970802919706904</v>
      </c>
    </row>
    <row r="43" spans="12:19" x14ac:dyDescent="0.2">
      <c r="L43" s="1" t="s">
        <v>22</v>
      </c>
      <c r="M43" s="1" cm="1">
        <f t="array" ref="M43">MMULT(_xlfn.ANCHORARRAY(P38),MMULT(B3:E6,_xlfn.ANCHORARRAY(M38)))</f>
        <v>0.13934306569342353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dubthro@outlook.com</dc:creator>
  <cp:lastModifiedBy>dubthro@outlook.com</cp:lastModifiedBy>
  <dcterms:created xsi:type="dcterms:W3CDTF">2024-11-03T02:09:08Z</dcterms:created>
  <dcterms:modified xsi:type="dcterms:W3CDTF">2024-11-03T06:33:03Z</dcterms:modified>
</cp:coreProperties>
</file>