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9285" activeTab="2"/>
  </bookViews>
  <sheets>
    <sheet name="Sheet2" sheetId="5" r:id="rId1"/>
    <sheet name="Sheet1" sheetId="1" r:id="rId2"/>
    <sheet name="Sheet3" sheetId="6" r:id="rId3"/>
  </sheets>
  <calcPr calcId="145621"/>
  <pivotCaches>
    <pivotCache cacheId="0" r:id="rId4"/>
  </pivotCaches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3" i="1"/>
  <c r="O4" i="1"/>
  <c r="O5" i="1"/>
  <c r="O6" i="1"/>
  <c r="O7" i="1"/>
  <c r="O8" i="1"/>
  <c r="O3" i="1"/>
  <c r="N4" i="1"/>
  <c r="N5" i="1"/>
  <c r="N6" i="1"/>
  <c r="N7" i="1"/>
  <c r="N8" i="1"/>
  <c r="N3" i="1"/>
  <c r="M4" i="1" l="1"/>
  <c r="M5" i="1"/>
  <c r="M6" i="1"/>
  <c r="M7" i="1"/>
  <c r="M8" i="1"/>
  <c r="M3" i="1"/>
  <c r="L4" i="1"/>
  <c r="L5" i="1"/>
  <c r="L6" i="1"/>
  <c r="L7" i="1"/>
  <c r="L8" i="1"/>
  <c r="L3" i="1"/>
  <c r="G4" i="1"/>
  <c r="G5" i="1"/>
  <c r="G6" i="1"/>
  <c r="G7" i="1"/>
  <c r="G8" i="1"/>
  <c r="G3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<sst xmlns="http://schemas.openxmlformats.org/spreadsheetml/2006/main" count="44" uniqueCount="36">
  <si>
    <t>Sr.No</t>
  </si>
  <si>
    <t>Designation</t>
  </si>
  <si>
    <t>Net Salary</t>
  </si>
  <si>
    <t>Developer</t>
  </si>
  <si>
    <t>Graphic designer</t>
  </si>
  <si>
    <t xml:space="preserve">Sr.Developer </t>
  </si>
  <si>
    <t xml:space="preserve">Office Admin </t>
  </si>
  <si>
    <t>A</t>
  </si>
  <si>
    <t>B</t>
  </si>
  <si>
    <t>E</t>
  </si>
  <si>
    <t>F</t>
  </si>
  <si>
    <t>D</t>
  </si>
  <si>
    <t>Name</t>
  </si>
  <si>
    <t>C</t>
  </si>
  <si>
    <t>Basic Salary</t>
  </si>
  <si>
    <t>Attendence</t>
  </si>
  <si>
    <t>Salary</t>
  </si>
  <si>
    <t>C.A</t>
  </si>
  <si>
    <t>T.A</t>
  </si>
  <si>
    <t>H.R.A</t>
  </si>
  <si>
    <t>D.A</t>
  </si>
  <si>
    <t>O.T</t>
  </si>
  <si>
    <t>O.T Salary</t>
  </si>
  <si>
    <t>Gross Salary</t>
  </si>
  <si>
    <t>P.F</t>
  </si>
  <si>
    <t>E.S.I</t>
  </si>
  <si>
    <t>Salary Sheet For The Month Of February 2023</t>
  </si>
  <si>
    <t>Row Labels</t>
  </si>
  <si>
    <t>Grand Total</t>
  </si>
  <si>
    <t>Sum of Net Salary</t>
  </si>
  <si>
    <t>name</t>
  </si>
  <si>
    <t xml:space="preserve">age </t>
  </si>
  <si>
    <t>class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</si>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</sst>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[SALARY SHEET DIVYA.xlsx]Sheet2!PivotTable2</c:name>
    <c:fmtId val="0"/>
  </c:pivotSource>
  <c:chart>
    <c:title>
      <c:layout/>
      <c:overlay val="0"/>
    </c:title>
    <c:autoTitleDeleted val="0"/>
    <c:pivotFmts>
      <c:pivotFmt>
        <c:idx val="0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Sheet2!$A$2:$A$14</c:f>
              <c:multiLvlStrCache>
                <c:ptCount val="6"/>
                <c:lvl>
                  <c:pt idx="0">
                    <c:v>A</c:v>
                  </c:pt>
                  <c:pt idx="1">
                    <c:v>B</c:v>
                  </c:pt>
                  <c:pt idx="2">
                    <c:v>C</c:v>
                  </c:pt>
                  <c:pt idx="3">
                    <c:v>D</c:v>
                  </c:pt>
                  <c:pt idx="4">
                    <c:v>E</c:v>
                  </c:pt>
                  <c:pt idx="5">
                    <c:v>F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</c:lvl>
              </c:multiLvlStrCache>
            </c:multiLvlStrRef>
          </c:cat>
          <c:val>
            <c:numRef>
              <c:f>Sheet2!$B$2:$B$14</c:f>
              <c:numCache>
                <c:formatCode>General</c:formatCode>
                <c:ptCount val="6"/>
                <c:pt idx="0">
                  <c:v>41950</c:v>
                </c:pt>
                <c:pt idx="1">
                  <c:v>29460</c:v>
                </c:pt>
                <c:pt idx="2">
                  <c:v>25929.333333333336</c:v>
                </c:pt>
                <c:pt idx="3">
                  <c:v>31964.166666666672</c:v>
                </c:pt>
                <c:pt idx="4">
                  <c:v>44562.5</c:v>
                </c:pt>
                <c:pt idx="5">
                  <c:v>33610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5967744"/>
        <c:axId val="185969280"/>
      </c:barChart>
      <c:catAx>
        <c:axId val="185967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85969280"/>
        <c:crosses val="autoZero"/>
        <c:auto val="1"/>
        <c:lblAlgn val="ctr"/>
        <c:lblOffset val="100"/>
        <c:noMultiLvlLbl val="0"/>
      </c:catAx>
      <c:valAx>
        <c:axId val="185969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5967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3</xdr:row>
      <xdr:rowOff>142875</xdr:rowOff>
    </xdr:from>
    <xdr:to>
      <xdr:col>14</xdr:col>
      <xdr:colOff>0</xdr:colOff>
      <xdr:row>18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5264.433198032406" createdVersion="4" refreshedVersion="4" minRefreshableVersion="3" recordCount="6">
  <cacheSource type="worksheet">
    <worksheetSource ref="A2:P8" sheet="Sheet1"/>
  </cacheSource>
  <cacheFields count="16">
    <cacheField name="Sr.No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Name" numFmtId="0">
      <sharedItems count="6">
        <s v="A"/>
        <s v="B"/>
        <s v="C"/>
        <s v="D"/>
        <s v="E"/>
        <s v="F"/>
      </sharedItems>
    </cacheField>
    <cacheField name="Designation" numFmtId="0">
      <sharedItems/>
    </cacheField>
    <cacheField name="Basic Salary" numFmtId="0">
      <sharedItems containsSemiMixedTypes="0" containsString="0" containsNumber="1" containsInteger="1" minValue="30000" maxValue="45000"/>
    </cacheField>
    <cacheField name="Attendence" numFmtId="0">
      <sharedItems containsSemiMixedTypes="0" containsString="0" containsNumber="1" containsInteger="1" minValue="23" maxValue="30"/>
    </cacheField>
    <cacheField name="Salary" numFmtId="0">
      <sharedItems containsSemiMixedTypes="0" containsString="0" containsNumber="1" minValue="24533.333333333336" maxValue="45000"/>
    </cacheField>
    <cacheField name="C.A" numFmtId="0">
      <sharedItems containsSemiMixedTypes="0" containsString="0" containsNumber="1" containsInteger="1" minValue="600" maxValue="900"/>
    </cacheField>
    <cacheField name="T.A" numFmtId="0">
      <sharedItems containsSemiMixedTypes="0" containsString="0" containsNumber="1" containsInteger="1" minValue="0" maxValue="2000"/>
    </cacheField>
    <cacheField name="H.R.A" numFmtId="0">
      <sharedItems containsSemiMixedTypes="0" containsString="0" containsNumber="1" containsInteger="1" minValue="200" maxValue="3050"/>
    </cacheField>
    <cacheField name="D.A" numFmtId="0">
      <sharedItems containsSemiMixedTypes="0" containsString="0" containsNumber="1" containsInteger="1" minValue="300" maxValue="300"/>
    </cacheField>
    <cacheField name="O.T" numFmtId="0">
      <sharedItems containsSemiMixedTypes="0" containsString="0" containsNumber="1" containsInteger="1" minValue="14" maxValue="20"/>
    </cacheField>
    <cacheField name="O.T Salary" numFmtId="0">
      <sharedItems containsSemiMixedTypes="0" containsString="0" containsNumber="1" minValue="1750" maxValue="3750"/>
    </cacheField>
    <cacheField name="Gross Salary" numFmtId="0">
      <sharedItems containsSemiMixedTypes="0" containsString="0" containsNumber="1" minValue="28873.333333333336" maxValue="49962.5"/>
    </cacheField>
    <cacheField name="P.F" numFmtId="0">
      <sharedItems containsSemiMixedTypes="0" containsString="0" containsNumber="1" containsInteger="1" minValue="2944" maxValue="5400"/>
    </cacheField>
    <cacheField name="E.S.I" numFmtId="0">
      <sharedItems containsSemiMixedTypes="0" containsString="0" containsNumber="1" containsInteger="1" minValue="0" maxValue="0"/>
    </cacheField>
    <cacheField name="Net Salary" numFmtId="0">
      <sharedItems containsSemiMixedTypes="0" containsString="0" containsNumber="1" minValue="25929.333333333336" maxValue="44562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">
  <r>
    <x v="0"/>
    <x v="0"/>
    <s v="Developer"/>
    <n v="45000"/>
    <n v="25"/>
    <n v="37500"/>
    <n v="900"/>
    <n v="2000"/>
    <n v="2000"/>
    <n v="300"/>
    <n v="20"/>
    <n v="3750"/>
    <n v="46450"/>
    <n v="4500"/>
    <n v="0"/>
    <n v="41950"/>
  </r>
  <r>
    <x v="1"/>
    <x v="1"/>
    <s v="Graphic designer"/>
    <n v="30000"/>
    <n v="27"/>
    <n v="27000"/>
    <n v="600"/>
    <n v="0"/>
    <n v="3050"/>
    <n v="300"/>
    <n v="14"/>
    <n v="1750"/>
    <n v="32700"/>
    <n v="3240"/>
    <n v="0"/>
    <n v="29460"/>
  </r>
  <r>
    <x v="2"/>
    <x v="2"/>
    <s v="Sr.Developer "/>
    <n v="32000"/>
    <n v="23"/>
    <n v="24533.333333333336"/>
    <n v="640"/>
    <n v="0"/>
    <n v="1000"/>
    <n v="300"/>
    <n v="18"/>
    <n v="2400"/>
    <n v="28873.333333333336"/>
    <n v="2944"/>
    <n v="0"/>
    <n v="25929.333333333336"/>
  </r>
  <r>
    <x v="3"/>
    <x v="3"/>
    <s v="Graphic designer"/>
    <n v="35000"/>
    <n v="26"/>
    <n v="30333.333333333336"/>
    <n v="700"/>
    <n v="0"/>
    <n v="1500"/>
    <n v="300"/>
    <n v="19"/>
    <n v="2770.8333333333335"/>
    <n v="35604.166666666672"/>
    <n v="3640"/>
    <n v="0"/>
    <n v="31964.166666666672"/>
  </r>
  <r>
    <x v="4"/>
    <x v="4"/>
    <s v="Office Admin "/>
    <n v="45000"/>
    <n v="30"/>
    <n v="45000"/>
    <n v="900"/>
    <n v="0"/>
    <n v="200"/>
    <n v="300"/>
    <n v="19"/>
    <n v="3562.5"/>
    <n v="49962.5"/>
    <n v="5400"/>
    <n v="0"/>
    <n v="44562.5"/>
  </r>
  <r>
    <x v="5"/>
    <x v="5"/>
    <s v="Developer"/>
    <n v="35000"/>
    <n v="26"/>
    <n v="30333.333333333336"/>
    <n v="700"/>
    <n v="0"/>
    <n v="3000"/>
    <n v="300"/>
    <n v="20"/>
    <n v="2916.666666666667"/>
    <n v="37250"/>
    <n v="3640"/>
    <n v="0"/>
    <n v="336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1:B14" firstHeaderRow="1" firstDataRow="1" firstDataCol="1"/>
  <pivotFields count="16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0"/>
    <field x="1"/>
  </rowFields>
  <rowItems count="13">
    <i>
      <x/>
    </i>
    <i r="1">
      <x/>
    </i>
    <i>
      <x v="1"/>
    </i>
    <i r="1">
      <x v="1"/>
    </i>
    <i>
      <x v="2"/>
    </i>
    <i r="1">
      <x v="2"/>
    </i>
    <i>
      <x v="3"/>
    </i>
    <i r="1">
      <x v="3"/>
    </i>
    <i>
      <x v="4"/>
    </i>
    <i r="1">
      <x v="4"/>
    </i>
    <i>
      <x v="5"/>
    </i>
    <i r="1">
      <x v="5"/>
    </i>
    <i t="grand">
      <x/>
    </i>
  </rowItems>
  <colItems count="1">
    <i/>
  </colItems>
  <dataFields count="1">
    <dataField name="Sum of Net Salary" fld="1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13.140625" bestFit="1" customWidth="1"/>
    <col min="2" max="2" width="16.7109375" bestFit="1" customWidth="1"/>
  </cols>
  <sheetData>
    <row r="1" spans="1:2" x14ac:dyDescent="0.25">
      <c r="A1" s="2" t="s">
        <v>27</v>
      </c>
      <c r="B1" t="s">
        <v>29</v>
      </c>
    </row>
    <row r="2" spans="1:2" x14ac:dyDescent="0.25">
      <c r="A2" s="3">
        <v>1</v>
      </c>
      <c r="B2" s="5">
        <v>41950</v>
      </c>
    </row>
    <row r="3" spans="1:2" x14ac:dyDescent="0.25">
      <c r="A3" s="4" t="s">
        <v>7</v>
      </c>
      <c r="B3" s="5">
        <v>41950</v>
      </c>
    </row>
    <row r="4" spans="1:2" x14ac:dyDescent="0.25">
      <c r="A4" s="3">
        <v>2</v>
      </c>
      <c r="B4" s="5">
        <v>29460</v>
      </c>
    </row>
    <row r="5" spans="1:2" x14ac:dyDescent="0.25">
      <c r="A5" s="4" t="s">
        <v>8</v>
      </c>
      <c r="B5" s="5">
        <v>29460</v>
      </c>
    </row>
    <row r="6" spans="1:2" x14ac:dyDescent="0.25">
      <c r="A6" s="3">
        <v>3</v>
      </c>
      <c r="B6" s="5">
        <v>25929.333333333336</v>
      </c>
    </row>
    <row r="7" spans="1:2" x14ac:dyDescent="0.25">
      <c r="A7" s="4" t="s">
        <v>13</v>
      </c>
      <c r="B7" s="5">
        <v>25929.333333333336</v>
      </c>
    </row>
    <row r="8" spans="1:2" x14ac:dyDescent="0.25">
      <c r="A8" s="3">
        <v>4</v>
      </c>
      <c r="B8" s="5">
        <v>31964.166666666672</v>
      </c>
    </row>
    <row r="9" spans="1:2" x14ac:dyDescent="0.25">
      <c r="A9" s="4" t="s">
        <v>11</v>
      </c>
      <c r="B9" s="5">
        <v>31964.166666666672</v>
      </c>
    </row>
    <row r="10" spans="1:2" x14ac:dyDescent="0.25">
      <c r="A10" s="3">
        <v>5</v>
      </c>
      <c r="B10" s="5">
        <v>44562.5</v>
      </c>
    </row>
    <row r="11" spans="1:2" x14ac:dyDescent="0.25">
      <c r="A11" s="4" t="s">
        <v>9</v>
      </c>
      <c r="B11" s="5">
        <v>44562.5</v>
      </c>
    </row>
    <row r="12" spans="1:2" x14ac:dyDescent="0.25">
      <c r="A12" s="3">
        <v>6</v>
      </c>
      <c r="B12" s="5">
        <v>33610</v>
      </c>
    </row>
    <row r="13" spans="1:2" x14ac:dyDescent="0.25">
      <c r="A13" s="4" t="s">
        <v>10</v>
      </c>
      <c r="B13" s="5">
        <v>33610</v>
      </c>
    </row>
    <row r="14" spans="1:2" x14ac:dyDescent="0.25">
      <c r="A14" s="3" t="s">
        <v>28</v>
      </c>
      <c r="B14" s="5">
        <v>207476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>
      <selection activeCell="A2" sqref="A2:P8"/>
    </sheetView>
  </sheetViews>
  <sheetFormatPr defaultRowHeight="15" x14ac:dyDescent="0.25"/>
  <cols>
    <col min="2" max="2" width="16" customWidth="1"/>
    <col min="3" max="3" width="16" bestFit="1" customWidth="1"/>
    <col min="4" max="4" width="11.140625" bestFit="1" customWidth="1"/>
    <col min="5" max="5" width="11.42578125" bestFit="1" customWidth="1"/>
    <col min="12" max="12" width="9.7109375" bestFit="1" customWidth="1"/>
    <col min="13" max="13" width="11.5703125" bestFit="1" customWidth="1"/>
  </cols>
  <sheetData>
    <row r="1" spans="1:16" x14ac:dyDescent="0.25">
      <c r="A1" s="6" t="s">
        <v>26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x14ac:dyDescent="0.25">
      <c r="A2" s="1" t="s">
        <v>0</v>
      </c>
      <c r="B2" s="1" t="s">
        <v>12</v>
      </c>
      <c r="C2" s="1" t="s">
        <v>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</v>
      </c>
    </row>
    <row r="3" spans="1:16" x14ac:dyDescent="0.25">
      <c r="A3">
        <v>1</v>
      </c>
      <c r="B3" t="s">
        <v>7</v>
      </c>
      <c r="C3" t="s">
        <v>3</v>
      </c>
      <c r="D3">
        <v>45000</v>
      </c>
      <c r="E3">
        <v>25</v>
      </c>
      <c r="F3">
        <f>D3/30*E3</f>
        <v>37500</v>
      </c>
      <c r="G3">
        <f>D3*2%</f>
        <v>900</v>
      </c>
      <c r="H3">
        <v>2000</v>
      </c>
      <c r="I3">
        <v>2000</v>
      </c>
      <c r="J3">
        <v>300</v>
      </c>
      <c r="K3">
        <v>20</v>
      </c>
      <c r="L3">
        <f>D3/30/8*K3</f>
        <v>3750</v>
      </c>
      <c r="M3">
        <f>F3+G3+H3+I3+J3+L3</f>
        <v>46450</v>
      </c>
      <c r="N3">
        <f>F3*12%</f>
        <v>4500</v>
      </c>
      <c r="O3">
        <f>IF(D3&lt;21000,(D3*0.75%),0)</f>
        <v>0</v>
      </c>
      <c r="P3">
        <f>M3-N3-O3</f>
        <v>41950</v>
      </c>
    </row>
    <row r="4" spans="1:16" x14ac:dyDescent="0.25">
      <c r="A4">
        <v>2</v>
      </c>
      <c r="B4" t="s">
        <v>8</v>
      </c>
      <c r="C4" t="s">
        <v>4</v>
      </c>
      <c r="D4">
        <v>30000</v>
      </c>
      <c r="E4">
        <v>27</v>
      </c>
      <c r="F4">
        <f t="shared" ref="F4:F8" si="0">D4/30*E4</f>
        <v>27000</v>
      </c>
      <c r="G4">
        <f t="shared" ref="G4:G8" si="1">D4*2%</f>
        <v>600</v>
      </c>
      <c r="H4">
        <v>0</v>
      </c>
      <c r="I4">
        <v>3050</v>
      </c>
      <c r="J4">
        <v>300</v>
      </c>
      <c r="K4">
        <v>14</v>
      </c>
      <c r="L4">
        <f t="shared" ref="L4:L8" si="2">D4/30/8*K4</f>
        <v>1750</v>
      </c>
      <c r="M4">
        <f t="shared" ref="M4:M8" si="3">F4+G4+H4+I4+J4+L4</f>
        <v>32700</v>
      </c>
      <c r="N4">
        <f t="shared" ref="N4:N8" si="4">F4*12%</f>
        <v>3240</v>
      </c>
      <c r="O4">
        <f t="shared" ref="O4:O8" si="5">IF(D4&lt;21000,(D4*0.75%),0)</f>
        <v>0</v>
      </c>
      <c r="P4">
        <f t="shared" ref="P4:P8" si="6">M4-N4-O4</f>
        <v>29460</v>
      </c>
    </row>
    <row r="5" spans="1:16" x14ac:dyDescent="0.25">
      <c r="A5">
        <v>3</v>
      </c>
      <c r="B5" t="s">
        <v>13</v>
      </c>
      <c r="C5" t="s">
        <v>5</v>
      </c>
      <c r="D5">
        <v>32000</v>
      </c>
      <c r="E5">
        <v>23</v>
      </c>
      <c r="F5">
        <f t="shared" si="0"/>
        <v>24533.333333333336</v>
      </c>
      <c r="G5">
        <f t="shared" si="1"/>
        <v>640</v>
      </c>
      <c r="H5">
        <v>0</v>
      </c>
      <c r="I5">
        <v>1000</v>
      </c>
      <c r="J5">
        <v>300</v>
      </c>
      <c r="K5">
        <v>18</v>
      </c>
      <c r="L5">
        <f t="shared" si="2"/>
        <v>2400</v>
      </c>
      <c r="M5">
        <f t="shared" si="3"/>
        <v>28873.333333333336</v>
      </c>
      <c r="N5">
        <f t="shared" si="4"/>
        <v>2944</v>
      </c>
      <c r="O5">
        <f t="shared" si="5"/>
        <v>0</v>
      </c>
      <c r="P5">
        <f t="shared" si="6"/>
        <v>25929.333333333336</v>
      </c>
    </row>
    <row r="6" spans="1:16" x14ac:dyDescent="0.25">
      <c r="A6">
        <v>4</v>
      </c>
      <c r="B6" t="s">
        <v>11</v>
      </c>
      <c r="C6" t="s">
        <v>4</v>
      </c>
      <c r="D6">
        <v>35000</v>
      </c>
      <c r="E6">
        <v>26</v>
      </c>
      <c r="F6">
        <f t="shared" si="0"/>
        <v>30333.333333333336</v>
      </c>
      <c r="G6">
        <f t="shared" si="1"/>
        <v>700</v>
      </c>
      <c r="H6">
        <v>0</v>
      </c>
      <c r="I6">
        <v>1500</v>
      </c>
      <c r="J6">
        <v>300</v>
      </c>
      <c r="K6">
        <v>19</v>
      </c>
      <c r="L6">
        <f t="shared" si="2"/>
        <v>2770.8333333333335</v>
      </c>
      <c r="M6">
        <f t="shared" si="3"/>
        <v>35604.166666666672</v>
      </c>
      <c r="N6">
        <f t="shared" si="4"/>
        <v>3640</v>
      </c>
      <c r="O6">
        <f t="shared" si="5"/>
        <v>0</v>
      </c>
      <c r="P6">
        <f t="shared" si="6"/>
        <v>31964.166666666672</v>
      </c>
    </row>
    <row r="7" spans="1:16" x14ac:dyDescent="0.25">
      <c r="A7">
        <v>5</v>
      </c>
      <c r="B7" t="s">
        <v>9</v>
      </c>
      <c r="C7" t="s">
        <v>6</v>
      </c>
      <c r="D7">
        <v>45000</v>
      </c>
      <c r="E7">
        <v>30</v>
      </c>
      <c r="F7">
        <f t="shared" si="0"/>
        <v>45000</v>
      </c>
      <c r="G7">
        <f t="shared" si="1"/>
        <v>900</v>
      </c>
      <c r="H7">
        <v>0</v>
      </c>
      <c r="I7">
        <v>200</v>
      </c>
      <c r="J7">
        <v>300</v>
      </c>
      <c r="K7">
        <v>19</v>
      </c>
      <c r="L7">
        <f t="shared" si="2"/>
        <v>3562.5</v>
      </c>
      <c r="M7">
        <f t="shared" si="3"/>
        <v>49962.5</v>
      </c>
      <c r="N7">
        <f t="shared" si="4"/>
        <v>5400</v>
      </c>
      <c r="O7">
        <f t="shared" si="5"/>
        <v>0</v>
      </c>
      <c r="P7">
        <f t="shared" si="6"/>
        <v>44562.5</v>
      </c>
    </row>
    <row r="8" spans="1:16" x14ac:dyDescent="0.25">
      <c r="A8">
        <v>6</v>
      </c>
      <c r="B8" t="s">
        <v>10</v>
      </c>
      <c r="C8" t="s">
        <v>3</v>
      </c>
      <c r="D8">
        <v>35000</v>
      </c>
      <c r="E8">
        <v>26</v>
      </c>
      <c r="F8">
        <f t="shared" si="0"/>
        <v>30333.333333333336</v>
      </c>
      <c r="G8">
        <f t="shared" si="1"/>
        <v>700</v>
      </c>
      <c r="H8">
        <v>0</v>
      </c>
      <c r="I8">
        <v>3000</v>
      </c>
      <c r="J8">
        <v>300</v>
      </c>
      <c r="K8">
        <v>20</v>
      </c>
      <c r="L8">
        <f t="shared" si="2"/>
        <v>2916.666666666667</v>
      </c>
      <c r="M8">
        <f t="shared" si="3"/>
        <v>37250</v>
      </c>
      <c r="N8">
        <f t="shared" si="4"/>
        <v>3640</v>
      </c>
      <c r="O8">
        <f t="shared" si="5"/>
        <v>0</v>
      </c>
      <c r="P8">
        <f t="shared" si="6"/>
        <v>33610</v>
      </c>
    </row>
  </sheetData>
  <mergeCells count="1">
    <mergeCell ref="A1:P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H9"/>
  <sheetViews>
    <sheetView tabSelected="1" workbookViewId="0">
      <selection activeCell="F6" sqref="F6:H9"/>
    </sheetView>
  </sheetViews>
  <sheetFormatPr defaultRowHeight="15" x14ac:dyDescent="0.25"/>
  <sheetData>
    <row r="6" spans="6:8" x14ac:dyDescent="0.25">
      <c r="F6" t="s">
        <v>30</v>
      </c>
      <c r="G6" t="s">
        <v>31</v>
      </c>
      <c r="H6" t="s">
        <v>32</v>
      </c>
    </row>
    <row r="7" spans="6:8" x14ac:dyDescent="0.25">
      <c r="F7" t="s">
        <v>33</v>
      </c>
      <c r="G7">
        <v>12</v>
      </c>
      <c r="H7">
        <v>6</v>
      </c>
    </row>
    <row r="8" spans="6:8" x14ac:dyDescent="0.25">
      <c r="F8" t="s">
        <v>34</v>
      </c>
      <c r="G8">
        <v>9</v>
      </c>
      <c r="H8">
        <v>6</v>
      </c>
    </row>
    <row r="9" spans="6:8" x14ac:dyDescent="0.25">
      <c r="F9" t="s">
        <v>35</v>
      </c>
      <c r="G9">
        <v>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2023-11-29T04:38:35Z</dcterms:created>
  <dcterms:modified xsi:type="dcterms:W3CDTF">2023-12-04T05:11:43Z</dcterms:modified>
</cp:coreProperties>
</file>