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8.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defaultThemeVersion="124226"/>
  <mc:AlternateContent xmlns:mc="http://schemas.openxmlformats.org/markup-compatibility/2006">
    <mc:Choice Requires="x15">
      <x15ac:absPath xmlns:x15ac="http://schemas.microsoft.com/office/spreadsheetml/2010/11/ac" url="C:\Users\BACHAN SINGH\Documents\3rd sem\INT217\project\"/>
    </mc:Choice>
  </mc:AlternateContent>
  <xr:revisionPtr revIDLastSave="0" documentId="13_ncr:1_{2CB39370-94CC-4F49-B13F-A6DBC560768B}" xr6:coauthVersionLast="45" xr6:coauthVersionMax="45" xr10:uidLastSave="{00000000-0000-0000-0000-000000000000}"/>
  <bookViews>
    <workbookView xWindow="-120" yWindow="-120" windowWidth="20730" windowHeight="11160" firstSheet="4" activeTab="4" xr2:uid="{00000000-000D-0000-FFFF-FFFF00000000}"/>
  </bookViews>
  <sheets>
    <sheet name="Statewise(RGI)(NSSO)" sheetId="2" r:id="rId1"/>
    <sheet name="Sheet1" sheetId="5" r:id="rId2"/>
    <sheet name="Sheet2" sheetId="6" r:id="rId3"/>
    <sheet name="pivot table" sheetId="3" r:id="rId4"/>
    <sheet name="DASHBOARD 1" sheetId="4" r:id="rId5"/>
    <sheet name="state and ut" sheetId="8" r:id="rId6"/>
    <sheet name="DASHBOARD 2" sheetId="7" r:id="rId7"/>
    <sheet name="Sheet5" sheetId="9" r:id="rId8"/>
    <sheet name="Sheet3" sheetId="20" r:id="rId9"/>
    <sheet name="DASHBOARD 3" sheetId="10" r:id="rId10"/>
    <sheet name="Sheet6" sheetId="13" r:id="rId11"/>
    <sheet name="DASHBOARD 4" sheetId="14" r:id="rId12"/>
    <sheet name="Sheet7" sheetId="16" r:id="rId13"/>
    <sheet name="DASHBOARD 5" sheetId="19" r:id="rId14"/>
  </sheets>
  <definedNames>
    <definedName name="_xlcn.WorksheetConnection_Table29.6StatesCopy.xlsxTable11" hidden="1">Table1[]</definedName>
    <definedName name="_xlnm.Print_Area" localSheetId="0">'Statewise(RGI)(NSSO)'!$A$1:$M$37</definedName>
    <definedName name="Slicer_state_ut">#N/A</definedName>
    <definedName name="Slicer_year">#N/A</definedName>
    <definedName name="Slicer_year1">#N/A</definedName>
    <definedName name="Slicer_year2">#N/A</definedName>
  </definedNames>
  <calcPr calcId="191029"/>
  <pivotCaches>
    <pivotCache cacheId="0" r:id="rId15"/>
    <pivotCache cacheId="1" r:id="rId16"/>
    <pivotCache cacheId="2" r:id="rId17"/>
    <pivotCache cacheId="3" r:id="rId18"/>
    <pivotCache cacheId="4" r:id="rId19"/>
    <pivotCache cacheId="5" r:id="rId20"/>
  </pivotCaches>
  <extLs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Table29.6-States - Copy.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6" l="1"/>
  <c r="C8" i="16" l="1"/>
  <c r="C7" i="16"/>
  <c r="C6" i="16"/>
  <c r="C5" i="16"/>
  <c r="B8" i="16"/>
  <c r="B7" i="16"/>
  <c r="B6" i="16"/>
  <c r="B5" i="16"/>
  <c r="R21" i="13"/>
  <c r="R20" i="13"/>
  <c r="T14" i="13"/>
  <c r="S14" i="13"/>
  <c r="T13" i="13"/>
  <c r="S13" i="13"/>
  <c r="I37" i="13"/>
  <c r="H37" i="13"/>
  <c r="I36" i="13"/>
  <c r="H36" i="13"/>
  <c r="K31" i="13"/>
  <c r="J31" i="13"/>
  <c r="I31" i="13"/>
  <c r="L31" i="13"/>
  <c r="L30" i="13"/>
  <c r="K30" i="13"/>
  <c r="J30" i="13"/>
  <c r="I30" i="13"/>
  <c r="W10" i="13"/>
  <c r="V10" i="13"/>
  <c r="U10" i="13"/>
  <c r="T10" i="13"/>
  <c r="W9" i="13"/>
  <c r="V9" i="13"/>
  <c r="U9" i="13"/>
  <c r="T9" i="13"/>
  <c r="S10" i="13"/>
  <c r="R10" i="13"/>
  <c r="Q10" i="13"/>
  <c r="P10" i="13"/>
  <c r="S9" i="13"/>
  <c r="R9" i="13"/>
  <c r="Q9" i="13"/>
  <c r="P9" i="13"/>
  <c r="H31" i="13"/>
  <c r="G31" i="13"/>
  <c r="F31" i="13"/>
  <c r="E31" i="13"/>
  <c r="E30" i="13"/>
  <c r="F30" i="13"/>
  <c r="H30" i="13"/>
  <c r="G30" i="13"/>
  <c r="F37" i="8" l="1"/>
  <c r="E37" i="8"/>
  <c r="D37" i="8"/>
  <c r="C37" i="8"/>
  <c r="F36" i="8"/>
  <c r="E36" i="8"/>
  <c r="D36" i="8"/>
  <c r="C36" i="8"/>
  <c r="F35" i="8"/>
  <c r="E35" i="8"/>
  <c r="D35" i="8"/>
  <c r="C35" i="8"/>
  <c r="F34" i="8"/>
  <c r="E34" i="8"/>
  <c r="D34" i="8"/>
  <c r="C34" i="8"/>
  <c r="F33" i="8"/>
  <c r="E33" i="8"/>
  <c r="D33" i="8"/>
  <c r="C33" i="8"/>
  <c r="F32" i="8"/>
  <c r="E32" i="8"/>
  <c r="D32" i="8"/>
  <c r="C32" i="8"/>
  <c r="F31" i="8"/>
  <c r="E31" i="8"/>
  <c r="D31" i="8"/>
  <c r="C31" i="8"/>
  <c r="F30" i="8"/>
  <c r="E30" i="8"/>
  <c r="D30" i="8"/>
  <c r="C30" i="8"/>
  <c r="F29" i="8"/>
  <c r="E29" i="8"/>
  <c r="D29" i="8"/>
  <c r="C29" i="8"/>
  <c r="F28" i="8"/>
  <c r="E28" i="8"/>
  <c r="D28" i="8"/>
  <c r="C28" i="8"/>
  <c r="F27" i="8"/>
  <c r="E27" i="8"/>
  <c r="D27" i="8"/>
  <c r="C27" i="8"/>
  <c r="F26" i="8"/>
  <c r="E26" i="8"/>
  <c r="D26" i="8"/>
  <c r="C26" i="8"/>
  <c r="F25" i="8"/>
  <c r="E25" i="8"/>
  <c r="D25" i="8"/>
  <c r="C25" i="8"/>
  <c r="F24" i="8"/>
  <c r="E24" i="8"/>
  <c r="D24" i="8"/>
  <c r="C24" i="8"/>
  <c r="F23" i="8"/>
  <c r="E23" i="8"/>
  <c r="D23" i="8"/>
  <c r="C23" i="8"/>
  <c r="F22" i="8"/>
  <c r="E22" i="8"/>
  <c r="D22" i="8"/>
  <c r="C22" i="8"/>
  <c r="F21" i="8"/>
  <c r="E21" i="8"/>
  <c r="D21" i="8"/>
  <c r="C21" i="8"/>
  <c r="F20" i="8"/>
  <c r="E20" i="8"/>
  <c r="D20" i="8"/>
  <c r="C20" i="8"/>
  <c r="F19" i="8"/>
  <c r="E19" i="8"/>
  <c r="D19" i="8"/>
  <c r="C19" i="8"/>
  <c r="F18" i="8"/>
  <c r="E18" i="8"/>
  <c r="D18" i="8"/>
  <c r="C18" i="8"/>
  <c r="F17" i="8"/>
  <c r="E17" i="8"/>
  <c r="D17" i="8"/>
  <c r="C17" i="8"/>
  <c r="F16" i="8"/>
  <c r="E16" i="8"/>
  <c r="D16" i="8"/>
  <c r="C16" i="8"/>
  <c r="F15" i="8"/>
  <c r="E15" i="8"/>
  <c r="D15" i="8"/>
  <c r="C15" i="8"/>
  <c r="F14" i="8"/>
  <c r="E14" i="8"/>
  <c r="D14" i="8"/>
  <c r="C14" i="8"/>
  <c r="F13" i="8"/>
  <c r="E13" i="8"/>
  <c r="D13" i="8"/>
  <c r="C13" i="8"/>
  <c r="F12" i="8"/>
  <c r="E12" i="8"/>
  <c r="D12" i="8"/>
  <c r="C12" i="8"/>
  <c r="F11" i="8"/>
  <c r="E11" i="8"/>
  <c r="D11" i="8"/>
  <c r="C11" i="8"/>
  <c r="F10" i="8"/>
  <c r="E10" i="8"/>
  <c r="D10" i="8"/>
  <c r="C10" i="8"/>
  <c r="F9" i="8"/>
  <c r="E9" i="8"/>
  <c r="D9" i="8"/>
  <c r="C9" i="8"/>
  <c r="F8" i="8"/>
  <c r="E8" i="8"/>
  <c r="D8" i="8"/>
  <c r="C8" i="8"/>
  <c r="F7" i="8"/>
  <c r="E7" i="8"/>
  <c r="D7" i="8"/>
  <c r="C7" i="8"/>
  <c r="F6" i="8"/>
  <c r="E6" i="8"/>
  <c r="D6" i="8"/>
  <c r="C6" i="8"/>
  <c r="F5" i="8"/>
  <c r="E5" i="8"/>
  <c r="D5" i="8"/>
  <c r="C5" i="8"/>
  <c r="F4" i="8"/>
  <c r="E4" i="8"/>
  <c r="D4" i="8"/>
  <c r="C4" i="8"/>
  <c r="F3" i="8"/>
  <c r="E3" i="8"/>
  <c r="D3" i="8"/>
  <c r="C3" i="8"/>
  <c r="F2" i="8"/>
  <c r="E2" i="8"/>
  <c r="D2" i="8"/>
  <c r="C2" i="8"/>
  <c r="E4" i="6" l="1"/>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AE57F6-04AC-4767-BED7-DD574F44C6C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0972B0F-ECCD-45A4-9AB5-8D8040E39CB7}" name="WorksheetConnection_Table29.6-States - Copy.xlsx!Table1" type="102" refreshedVersion="6" minRefreshableVersion="5">
    <extLst>
      <ext xmlns:x15="http://schemas.microsoft.com/office/spreadsheetml/2010/11/main" uri="{DE250136-89BD-433C-8126-D09CA5730AF9}">
        <x15:connection id="Table1">
          <x15:rangePr sourceName="_xlcn.WorksheetConnection_Table29.6StatesCopy.xlsxTable11"/>
        </x15:connection>
      </ext>
    </extLst>
  </connection>
</connections>
</file>

<file path=xl/sharedStrings.xml><?xml version="1.0" encoding="utf-8"?>
<sst xmlns="http://schemas.openxmlformats.org/spreadsheetml/2006/main" count="576" uniqueCount="129">
  <si>
    <t>Puducherry</t>
  </si>
  <si>
    <t>All India/State/Union Territory</t>
  </si>
  <si>
    <t>1991 - Male</t>
  </si>
  <si>
    <t>1991 - Female</t>
  </si>
  <si>
    <t>1991 - Persons</t>
  </si>
  <si>
    <t>2001 - Male</t>
  </si>
  <si>
    <t>2001 - Female</t>
  </si>
  <si>
    <t>2001 - Persons</t>
  </si>
  <si>
    <t>2011 - Rural - Male</t>
  </si>
  <si>
    <t>2011 - Rural - Female</t>
  </si>
  <si>
    <t>2011 - Rural - Person</t>
  </si>
  <si>
    <t>2011 - Urban - Male</t>
  </si>
  <si>
    <t>2011 - Urban - Female</t>
  </si>
  <si>
    <t>2011 - Urban - Persons</t>
  </si>
  <si>
    <t>All India</t>
  </si>
  <si>
    <t>Andhra Pradesh</t>
  </si>
  <si>
    <t>Arunachal Pradesh</t>
  </si>
  <si>
    <t>Assam</t>
  </si>
  <si>
    <t>Bihar</t>
  </si>
  <si>
    <t>Chhatisgarh</t>
  </si>
  <si>
    <t>Goa</t>
  </si>
  <si>
    <t>Gujarat</t>
  </si>
  <si>
    <t>Haryana</t>
  </si>
  <si>
    <t>Himachal Pradesh</t>
  </si>
  <si>
    <t>Jammu and Kashmir</t>
  </si>
  <si>
    <t>Jharkhand</t>
  </si>
  <si>
    <t>Karnataka</t>
  </si>
  <si>
    <t>Kerala</t>
  </si>
  <si>
    <t>Madhya Pradesh</t>
  </si>
  <si>
    <t>Maharashtra</t>
  </si>
  <si>
    <t>Manipur</t>
  </si>
  <si>
    <t>Meghalaya</t>
  </si>
  <si>
    <t>Mizoram</t>
  </si>
  <si>
    <t>Nagaland</t>
  </si>
  <si>
    <t>Odisha</t>
  </si>
  <si>
    <t>Punjab</t>
  </si>
  <si>
    <t>Rajasthan</t>
  </si>
  <si>
    <t>Sikkim</t>
  </si>
  <si>
    <t>Tamil Nadu</t>
  </si>
  <si>
    <t>Tripura</t>
  </si>
  <si>
    <t>Uttar Pradesh</t>
  </si>
  <si>
    <t>Uttaranchal</t>
  </si>
  <si>
    <t>West Bengal</t>
  </si>
  <si>
    <t>A. and N. Islands</t>
  </si>
  <si>
    <t>Chandigarh</t>
  </si>
  <si>
    <t>D. and N. Haveli</t>
  </si>
  <si>
    <t>Daman and Diu</t>
  </si>
  <si>
    <t>Delhi</t>
  </si>
  <si>
    <t>Lakshadweep</t>
  </si>
  <si>
    <t>year</t>
  </si>
  <si>
    <t>gender</t>
  </si>
  <si>
    <t>2011U</t>
  </si>
  <si>
    <t>2011R</t>
  </si>
  <si>
    <t>rate</t>
  </si>
  <si>
    <t>people</t>
  </si>
  <si>
    <t>literacy rate</t>
  </si>
  <si>
    <t>male</t>
  </si>
  <si>
    <t>female</t>
  </si>
  <si>
    <t>persons</t>
  </si>
  <si>
    <t xml:space="preserve"> Rural - Person</t>
  </si>
  <si>
    <t xml:space="preserve"> Urban - Persons</t>
  </si>
  <si>
    <t>region</t>
  </si>
  <si>
    <t>low range &lt;50</t>
  </si>
  <si>
    <t>high range &gt;80</t>
  </si>
  <si>
    <t>Medium range &lt;50-80</t>
  </si>
  <si>
    <t>range</t>
  </si>
  <si>
    <t xml:space="preserve"> </t>
  </si>
  <si>
    <t>Row Labels</t>
  </si>
  <si>
    <t>Sum of 1991</t>
  </si>
  <si>
    <t>Sum of 2001</t>
  </si>
  <si>
    <t>Sum of 2011R</t>
  </si>
  <si>
    <t>Sum of 2011U</t>
  </si>
  <si>
    <t>all</t>
  </si>
  <si>
    <t>state/ut</t>
  </si>
  <si>
    <t>state</t>
  </si>
  <si>
    <t>UT</t>
  </si>
  <si>
    <t>in 1991</t>
  </si>
  <si>
    <t>in 2001</t>
  </si>
  <si>
    <t>in 2011R</t>
  </si>
  <si>
    <t>in 2011U</t>
  </si>
  <si>
    <t>target</t>
  </si>
  <si>
    <t>the target</t>
  </si>
  <si>
    <t>2011r</t>
  </si>
  <si>
    <t>2011u</t>
  </si>
  <si>
    <t>ut</t>
  </si>
  <si>
    <t>total</t>
  </si>
  <si>
    <t>avg. state literacy rate</t>
  </si>
  <si>
    <t>avg ut literacy rate</t>
  </si>
  <si>
    <t>2011f</t>
  </si>
  <si>
    <t>1991f</t>
  </si>
  <si>
    <t>1991 m</t>
  </si>
  <si>
    <t>2011m</t>
  </si>
  <si>
    <t>change</t>
  </si>
  <si>
    <t>females</t>
  </si>
  <si>
    <t>males</t>
  </si>
  <si>
    <t>urban</t>
  </si>
  <si>
    <t>rural</t>
  </si>
  <si>
    <t>Grand Total</t>
  </si>
  <si>
    <t>IN 1991</t>
  </si>
  <si>
    <t>IN 2001</t>
  </si>
  <si>
    <t>IN 2011R</t>
  </si>
  <si>
    <t>IN 2011U</t>
  </si>
  <si>
    <t xml:space="preserve"> 1991</t>
  </si>
  <si>
    <t xml:space="preserve"> 2001</t>
  </si>
  <si>
    <t xml:space="preserve"> 2011R</t>
  </si>
  <si>
    <t xml:space="preserve"> 2011U</t>
  </si>
  <si>
    <t>Result: The literacy rate of India has grown since 1991</t>
  </si>
  <si>
    <t>Results:</t>
  </si>
  <si>
    <t>Result: most of the states and UTs has shown positive growth in literacy rate thus coming nearer to target</t>
  </si>
  <si>
    <t>•We can expect above 90 literacy rate if India in 2021.</t>
  </si>
  <si>
    <t>•Rural areas are still not literate enough and quite far from the target</t>
  </si>
  <si>
    <t>·Center government has performed well since 1991 .</t>
  </si>
  <si>
    <t>·State government have made a large progress in terms of literacy rate.</t>
  </si>
  <si>
    <t>·More change is brought by state government.</t>
  </si>
  <si>
    <t>·Both governments failed to increase progress in female education.</t>
  </si>
  <si>
    <t>The gap in male and female education is more in rural areas</t>
  </si>
  <si>
    <r>
      <rPr>
        <b/>
        <sz val="16"/>
        <color theme="0"/>
        <rFont val="Symbol"/>
        <family val="1"/>
        <charset val="2"/>
      </rPr>
      <t>·</t>
    </r>
    <r>
      <rPr>
        <b/>
        <sz val="16"/>
        <color theme="0"/>
        <rFont val="Times New Roman"/>
        <family val="1"/>
      </rPr>
      <t>Progress in female education has been very low as compared to males.</t>
    </r>
  </si>
  <si>
    <r>
      <t>·</t>
    </r>
    <r>
      <rPr>
        <b/>
        <sz val="16"/>
        <color theme="0"/>
        <rFont val="Times New Roman"/>
        <family val="1"/>
      </rPr>
      <t>In 1991 and 2001, number of educated females were more than males but in 2011 it became less.</t>
    </r>
  </si>
  <si>
    <r>
      <t>·</t>
    </r>
    <r>
      <rPr>
        <b/>
        <sz val="16"/>
        <color theme="0"/>
        <rFont val="Times New Roman"/>
        <family val="1"/>
      </rPr>
      <t>Male literacy rate uplifted from 52 to 89 whereas female literacy rate which was already 64 in 1991 just reached 79 in 2011.</t>
    </r>
  </si>
  <si>
    <r>
      <t>·</t>
    </r>
    <r>
      <rPr>
        <sz val="16"/>
        <color theme="0"/>
        <rFont val="Times New Roman"/>
        <family val="1"/>
      </rPr>
      <t>   Most of the states which were there in top 5 in in 1991 are also there in 2011.</t>
    </r>
  </si>
  <si>
    <r>
      <t>·</t>
    </r>
    <r>
      <rPr>
        <sz val="16"/>
        <color theme="0"/>
        <rFont val="Times New Roman"/>
        <family val="1"/>
      </rPr>
      <t>   Kerala has remained the state with highest literacy rate till 2001.</t>
    </r>
  </si>
  <si>
    <r>
      <t>·</t>
    </r>
    <r>
      <rPr>
        <sz val="16"/>
        <color theme="0"/>
        <rFont val="Times New Roman"/>
        <family val="1"/>
      </rPr>
      <t>   Mizoram is the state with highest literacy rate in 2011.</t>
    </r>
  </si>
  <si>
    <r>
      <t>·</t>
    </r>
    <r>
      <rPr>
        <sz val="16"/>
        <color theme="0"/>
        <rFont val="Times New Roman"/>
        <family val="1"/>
      </rPr>
      <t>   Lakshadweep has been the UT with highest literacy rate since 1991.</t>
    </r>
  </si>
  <si>
    <r>
      <t>·</t>
    </r>
    <r>
      <rPr>
        <sz val="16"/>
        <color theme="0"/>
        <rFont val="Times New Roman"/>
        <family val="1"/>
      </rPr>
      <t>   Most of the states with lowest literacy rate has remained same since 1991.</t>
    </r>
  </si>
  <si>
    <r>
      <rPr>
        <b/>
        <sz val="14"/>
        <color theme="0"/>
        <rFont val="Trebuchet MS"/>
        <family val="2"/>
      </rPr>
      <t xml:space="preserve">Result: </t>
    </r>
    <r>
      <rPr>
        <b/>
        <sz val="14"/>
        <color theme="0"/>
        <rFont val="Times New Roman"/>
        <family val="1"/>
      </rPr>
      <t>The literacy rate has seen more downs rather than ups in case of women.</t>
    </r>
  </si>
  <si>
    <r>
      <t>·</t>
    </r>
    <r>
      <rPr>
        <b/>
        <sz val="16"/>
        <color theme="0"/>
        <rFont val="Times New Roman"/>
        <family val="1"/>
      </rPr>
      <t>Most of the states were in low range in 1991 .’</t>
    </r>
  </si>
  <si>
    <r>
      <t>·</t>
    </r>
    <r>
      <rPr>
        <b/>
        <sz val="16"/>
        <color theme="0"/>
        <rFont val="Times New Roman"/>
        <family val="1"/>
      </rPr>
      <t>Most of the states are in high range according to 2011 census</t>
    </r>
    <r>
      <rPr>
        <b/>
        <sz val="20"/>
        <color theme="0"/>
        <rFont val="Times New Roman"/>
        <family val="1"/>
      </rPr>
      <t>.</t>
    </r>
  </si>
  <si>
    <r>
      <rPr>
        <b/>
        <sz val="16"/>
        <color theme="0"/>
        <rFont val="Times New Roman"/>
        <family val="1"/>
      </rPr>
      <t>The literacy rate in rural area is far below the literacy rate in urban area</t>
    </r>
    <r>
      <rPr>
        <sz val="16"/>
        <color theme="0"/>
        <rFont val="Times New Roman"/>
        <family val="1"/>
      </rPr>
      <t>.</t>
    </r>
  </si>
  <si>
    <t>(The percenatge of educated female was more in 1991 which decreased further)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</si>
</sst>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color theme="1"/>
      <name val="Times New Roman"/>
      <family val="1"/>
    </font>
    <font>
      <sz val="10"/>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4"/>
      <color rgb="FF000000"/>
      <name val="Trebuchet MS"/>
      <family val="2"/>
    </font>
    <font>
      <sz val="16"/>
      <color theme="1"/>
      <name val="Arial"/>
      <family val="2"/>
    </font>
    <font>
      <sz val="16"/>
      <color theme="2"/>
      <name val="Calibri"/>
      <family val="2"/>
      <scheme val="minor"/>
    </font>
    <font>
      <sz val="8.8000000000000007"/>
      <color rgb="FF90C226"/>
      <name val="Symbol"/>
      <family val="1"/>
      <charset val="2"/>
    </font>
    <font>
      <b/>
      <sz val="16"/>
      <color theme="0"/>
      <name val="Symbol"/>
      <family val="1"/>
      <charset val="2"/>
    </font>
    <font>
      <b/>
      <sz val="16"/>
      <color theme="0"/>
      <name val="Times New Roman"/>
      <family val="1"/>
    </font>
    <font>
      <b/>
      <sz val="18"/>
      <color theme="0"/>
      <name val="Calibri"/>
      <family val="2"/>
      <scheme val="minor"/>
    </font>
    <font>
      <sz val="16"/>
      <color theme="0"/>
      <name val="Calibri"/>
      <family val="2"/>
      <scheme val="minor"/>
    </font>
    <font>
      <b/>
      <sz val="16"/>
      <color theme="0"/>
      <name val="Calibri"/>
      <family val="2"/>
      <scheme val="minor"/>
    </font>
    <font>
      <b/>
      <u/>
      <sz val="16"/>
      <color theme="0"/>
      <name val="Calibri"/>
      <family val="2"/>
      <scheme val="minor"/>
    </font>
    <font>
      <sz val="16"/>
      <color theme="0"/>
      <name val="Symbol"/>
      <family val="1"/>
      <charset val="2"/>
    </font>
    <font>
      <sz val="16"/>
      <color theme="0"/>
      <name val="Times New Roman"/>
      <family val="1"/>
    </font>
    <font>
      <b/>
      <sz val="14"/>
      <color theme="0"/>
      <name val="Trebuchet MS"/>
      <family val="2"/>
    </font>
    <font>
      <b/>
      <sz val="14"/>
      <color theme="0"/>
      <name val="Times New Roman"/>
      <family val="1"/>
    </font>
    <font>
      <sz val="20"/>
      <color theme="0"/>
      <name val="Symbol"/>
      <family val="1"/>
      <charset val="2"/>
    </font>
    <font>
      <b/>
      <sz val="20"/>
      <color theme="0"/>
      <name val="Times New Roman"/>
      <family val="1"/>
    </font>
    <font>
      <sz val="14"/>
      <color theme="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theme="8" tint="-0.249977111117893"/>
        <bgColor indexed="64"/>
      </patternFill>
    </fill>
    <fill>
      <patternFill patternType="solid">
        <fgColor theme="1" tint="0.249977111117893"/>
        <bgColor indexed="64"/>
      </patternFill>
    </fill>
  </fills>
  <borders count="2">
    <border>
      <left/>
      <right/>
      <top/>
      <bottom/>
      <diagonal/>
    </border>
    <border>
      <left style="thin">
        <color rgb="FF999999"/>
      </left>
      <right style="thin">
        <color rgb="FF999999"/>
      </right>
      <top style="thin">
        <color rgb="FF999999"/>
      </top>
      <bottom style="thin">
        <color rgb="FF999999"/>
      </bottom>
      <diagonal/>
    </border>
  </borders>
  <cellStyleXfs count="2">
    <xf numFmtId="0" fontId="0" fillId="0" borderId="0"/>
    <xf numFmtId="9" fontId="3" fillId="0" borderId="0" applyFont="0" applyFill="0" applyBorder="0" applyAlignment="0" applyProtection="0"/>
  </cellStyleXfs>
  <cellXfs count="30">
    <xf numFmtId="0" fontId="0" fillId="0" borderId="0" xfId="0"/>
    <xf numFmtId="0" fontId="1" fillId="0" borderId="0" xfId="0" applyFont="1" applyFill="1" applyBorder="1" applyAlignment="1">
      <alignment horizontal="left"/>
    </xf>
    <xf numFmtId="0" fontId="2" fillId="0" borderId="0" xfId="0" applyFont="1" applyFill="1" applyBorder="1" applyAlignment="1">
      <alignment horizontal="left"/>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9" fontId="4" fillId="2" borderId="0" xfId="1" applyFont="1" applyFill="1"/>
    <xf numFmtId="9" fontId="4" fillId="3" borderId="0" xfId="1" applyFont="1" applyFill="1"/>
    <xf numFmtId="9" fontId="4" fillId="4" borderId="0" xfId="1" applyFont="1" applyFill="1"/>
    <xf numFmtId="0" fontId="0" fillId="5" borderId="0" xfId="0" applyFill="1"/>
    <xf numFmtId="0" fontId="0" fillId="6" borderId="0" xfId="0" applyFill="1"/>
    <xf numFmtId="0" fontId="0" fillId="0" borderId="0" xfId="0" applyAlignment="1">
      <alignment horizontal="center"/>
    </xf>
    <xf numFmtId="0" fontId="6" fillId="6" borderId="0" xfId="0" applyFont="1" applyFill="1"/>
    <xf numFmtId="0" fontId="8" fillId="6" borderId="0" xfId="0" applyFont="1" applyFill="1"/>
    <xf numFmtId="0" fontId="7" fillId="6" borderId="0" xfId="0" applyFont="1" applyFill="1" applyAlignment="1">
      <alignment horizontal="left" vertical="center" indent="3" readingOrder="1"/>
    </xf>
    <xf numFmtId="0" fontId="9" fillId="5" borderId="0" xfId="0" applyFont="1" applyFill="1" applyAlignment="1">
      <alignment horizontal="left" vertical="center" indent="4" readingOrder="1"/>
    </xf>
    <xf numFmtId="0" fontId="10" fillId="5" borderId="0" xfId="0" applyFont="1" applyFill="1" applyAlignment="1">
      <alignment horizontal="left" vertical="center" indent="4" readingOrder="1"/>
    </xf>
    <xf numFmtId="0" fontId="11" fillId="5" borderId="0" xfId="0" applyFont="1" applyFill="1"/>
    <xf numFmtId="0" fontId="12" fillId="5" borderId="0" xfId="0" applyFont="1" applyFill="1"/>
    <xf numFmtId="0" fontId="14" fillId="5" borderId="0" xfId="0" applyFont="1" applyFill="1"/>
    <xf numFmtId="0" fontId="13" fillId="5" borderId="0" xfId="0" applyFont="1" applyFill="1"/>
    <xf numFmtId="0" fontId="15" fillId="5" borderId="0" xfId="0" applyFont="1" applyFill="1"/>
    <xf numFmtId="0" fontId="5" fillId="5" borderId="0" xfId="0" applyFont="1" applyFill="1"/>
    <xf numFmtId="0" fontId="16" fillId="5" borderId="0" xfId="0" applyFont="1" applyFill="1" applyAlignment="1">
      <alignment horizontal="left" vertical="center" indent="7"/>
    </xf>
    <xf numFmtId="0" fontId="11" fillId="5" borderId="0" xfId="0" applyFont="1" applyFill="1" applyAlignment="1">
      <alignment horizontal="left" vertical="center" readingOrder="1"/>
    </xf>
    <xf numFmtId="0" fontId="18" fillId="5" borderId="0" xfId="0" applyFont="1" applyFill="1" applyAlignment="1">
      <alignment horizontal="left" vertical="center" readingOrder="1"/>
    </xf>
    <xf numFmtId="0" fontId="16" fillId="5" borderId="0" xfId="0" applyFont="1" applyFill="1" applyAlignment="1">
      <alignment horizontal="left" vertical="center" indent="4" readingOrder="1"/>
    </xf>
    <xf numFmtId="0" fontId="20" fillId="5" borderId="0" xfId="0" applyFont="1" applyFill="1" applyAlignment="1">
      <alignment horizontal="left" vertical="center" indent="4" readingOrder="1"/>
    </xf>
    <xf numFmtId="0" fontId="22" fillId="5" borderId="0" xfId="0" applyFont="1" applyFill="1"/>
  </cellXfs>
  <cellStyles count="2">
    <cellStyle name="Normal" xfId="0" builtinId="0"/>
    <cellStyle name="Percent" xfId="1" builtinId="5"/>
  </cellStyles>
  <dxfs count="0"/>
  <tableStyles count="0" defaultTableStyle="TableStyleMedium9" defaultPivotStyle="PivotStyleLight16"/>
  <colors>
    <mruColors>
      <color rgb="FFEB493D"/>
      <color rgb="FF66FFFF"/>
      <color rgb="FFFF00FF"/>
      <color rgb="FF99FF33"/>
      <color rgb="FFFF9933"/>
      <color rgb="FFD9357F"/>
      <color rgb="FFC84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connections" Target="connections.xml"/><Relationship Id="rId39" Type="http://schemas.openxmlformats.org/officeDocument/2006/relationships/customXml" Target="../customXml/item9.xml"/><Relationship Id="rId3" Type="http://schemas.openxmlformats.org/officeDocument/2006/relationships/worksheet" Target="worksheets/sheet3.xml"/><Relationship Id="rId21" Type="http://schemas.microsoft.com/office/2007/relationships/slicerCache" Target="slicerCaches/slicerCache1.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openxmlformats.org/officeDocument/2006/relationships/powerPivotData" Target="model/item.data"/><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3.xml"/><Relationship Id="rId28" Type="http://schemas.openxmlformats.org/officeDocument/2006/relationships/sharedStrings" Target="sharedStrings.xml"/><Relationship Id="rId36"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management project divyajyoti.xlsx]pivot table!PivotTable7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Literacy rate INDIA(1991-2011)</a:t>
            </a:r>
          </a:p>
        </c:rich>
      </c:tx>
      <c:layout>
        <c:manualLayout>
          <c:xMode val="edge"/>
          <c:yMode val="edge"/>
          <c:x val="0.25624999999999998"/>
          <c:y val="5.81437736949547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rgbClr val="FF0000"/>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25300488480606592"/>
          <c:w val="0.89019685039370078"/>
          <c:h val="0.54802384076990374"/>
        </c:manualLayout>
      </c:layout>
      <c:lineChart>
        <c:grouping val="standard"/>
        <c:varyColors val="0"/>
        <c:ser>
          <c:idx val="0"/>
          <c:order val="0"/>
          <c:tx>
            <c:strRef>
              <c:f>'pivot table'!$F$12</c:f>
              <c:strCache>
                <c:ptCount val="1"/>
                <c:pt idx="0">
                  <c:v>Total</c:v>
                </c:pt>
              </c:strCache>
            </c:strRef>
          </c:tx>
          <c:spPr>
            <a:ln w="34925" cap="rnd">
              <a:solidFill>
                <a:srgbClr val="FF0000"/>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table'!$E$13:$E$16</c:f>
              <c:strCache>
                <c:ptCount val="4"/>
                <c:pt idx="0">
                  <c:v>1991</c:v>
                </c:pt>
                <c:pt idx="1">
                  <c:v>2001</c:v>
                </c:pt>
                <c:pt idx="2">
                  <c:v>2011R</c:v>
                </c:pt>
                <c:pt idx="3">
                  <c:v>2011U</c:v>
                </c:pt>
              </c:strCache>
            </c:strRef>
          </c:cat>
          <c:val>
            <c:numRef>
              <c:f>'pivot table'!$F$13:$F$16</c:f>
              <c:numCache>
                <c:formatCode>General</c:formatCode>
                <c:ptCount val="4"/>
                <c:pt idx="0">
                  <c:v>39</c:v>
                </c:pt>
                <c:pt idx="1">
                  <c:v>54</c:v>
                </c:pt>
                <c:pt idx="2">
                  <c:v>68</c:v>
                </c:pt>
                <c:pt idx="3">
                  <c:v>84</c:v>
                </c:pt>
              </c:numCache>
            </c:numRef>
          </c:val>
          <c:smooth val="0"/>
          <c:extLst>
            <c:ext xmlns:c16="http://schemas.microsoft.com/office/drawing/2014/chart" uri="{C3380CC4-5D6E-409C-BE32-E72D297353CC}">
              <c16:uniqueId val="{00000001-B85D-472C-87FC-D1FD7189D6FA}"/>
            </c:ext>
          </c:extLst>
        </c:ser>
        <c:dLbls>
          <c:dLblPos val="t"/>
          <c:showLegendKey val="0"/>
          <c:showVal val="1"/>
          <c:showCatName val="0"/>
          <c:showSerName val="0"/>
          <c:showPercent val="0"/>
          <c:showBubbleSize val="0"/>
        </c:dLbls>
        <c:marker val="1"/>
        <c:smooth val="0"/>
        <c:axId val="395529728"/>
        <c:axId val="395530056"/>
      </c:lineChart>
      <c:catAx>
        <c:axId val="3955297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530056"/>
        <c:crosses val="autoZero"/>
        <c:auto val="1"/>
        <c:lblAlgn val="ctr"/>
        <c:lblOffset val="100"/>
        <c:noMultiLvlLbl val="0"/>
      </c:catAx>
      <c:valAx>
        <c:axId val="395530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52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management project divyajyoti.xlsx]state and ut!PivotTable4</c:name>
    <c:fmtId val="1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2001</a:t>
            </a:r>
          </a:p>
        </c:rich>
      </c:tx>
      <c:layout>
        <c:manualLayout>
          <c:xMode val="edge"/>
          <c:yMode val="edge"/>
          <c:x val="0.45224999999999999"/>
          <c:y val="9.98104403616214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580927384076991E-2"/>
          <c:y val="0.25300488480606598"/>
          <c:w val="0.90286351706036749"/>
          <c:h val="0.4463105132691747"/>
        </c:manualLayout>
      </c:layout>
      <c:bar3DChart>
        <c:barDir val="col"/>
        <c:grouping val="clustered"/>
        <c:varyColors val="0"/>
        <c:ser>
          <c:idx val="0"/>
          <c:order val="0"/>
          <c:tx>
            <c:strRef>
              <c:f>'state and ut'!$L$14</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and ut'!$K$15:$K$20</c:f>
              <c:strCache>
                <c:ptCount val="6"/>
                <c:pt idx="0">
                  <c:v>Arunachal Pradesh</c:v>
                </c:pt>
                <c:pt idx="1">
                  <c:v>Bihar</c:v>
                </c:pt>
                <c:pt idx="2">
                  <c:v>Jammu and Kashmir</c:v>
                </c:pt>
                <c:pt idx="3">
                  <c:v>Jharkhand</c:v>
                </c:pt>
                <c:pt idx="4">
                  <c:v>Rajasthan</c:v>
                </c:pt>
                <c:pt idx="5">
                  <c:v>Uttar Pradesh</c:v>
                </c:pt>
              </c:strCache>
            </c:strRef>
          </c:cat>
          <c:val>
            <c:numRef>
              <c:f>'state and ut'!$L$15:$L$20</c:f>
              <c:numCache>
                <c:formatCode>General</c:formatCode>
                <c:ptCount val="6"/>
                <c:pt idx="0">
                  <c:v>44</c:v>
                </c:pt>
                <c:pt idx="1">
                  <c:v>33</c:v>
                </c:pt>
                <c:pt idx="2">
                  <c:v>43</c:v>
                </c:pt>
                <c:pt idx="3">
                  <c:v>39</c:v>
                </c:pt>
                <c:pt idx="4">
                  <c:v>44</c:v>
                </c:pt>
                <c:pt idx="5">
                  <c:v>42</c:v>
                </c:pt>
              </c:numCache>
            </c:numRef>
          </c:val>
          <c:extLst>
            <c:ext xmlns:c16="http://schemas.microsoft.com/office/drawing/2014/chart" uri="{C3380CC4-5D6E-409C-BE32-E72D297353CC}">
              <c16:uniqueId val="{00000000-810D-41AD-AAF6-6A0121433B6E}"/>
            </c:ext>
          </c:extLst>
        </c:ser>
        <c:dLbls>
          <c:showLegendKey val="0"/>
          <c:showVal val="1"/>
          <c:showCatName val="0"/>
          <c:showSerName val="0"/>
          <c:showPercent val="0"/>
          <c:showBubbleSize val="0"/>
        </c:dLbls>
        <c:gapWidth val="150"/>
        <c:shape val="box"/>
        <c:axId val="463230528"/>
        <c:axId val="463231184"/>
        <c:axId val="0"/>
      </c:bar3DChart>
      <c:catAx>
        <c:axId val="463230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3231184"/>
        <c:crosses val="autoZero"/>
        <c:auto val="1"/>
        <c:lblAlgn val="ctr"/>
        <c:lblOffset val="100"/>
        <c:noMultiLvlLbl val="0"/>
      </c:catAx>
      <c:valAx>
        <c:axId val="46323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323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management project divyajyoti.xlsx]state and ut!PivotTable5</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2011R</a:t>
            </a:r>
          </a:p>
        </c:rich>
      </c:tx>
      <c:layout>
        <c:manualLayout>
          <c:xMode val="edge"/>
          <c:yMode val="edge"/>
          <c:x val="0.44169444444444439"/>
          <c:y val="7.2032662583843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553149606299214E-2"/>
          <c:y val="0.23911599591717703"/>
          <c:w val="0.88389129483814521"/>
          <c:h val="0.51105606590842811"/>
        </c:manualLayout>
      </c:layout>
      <c:bar3DChart>
        <c:barDir val="col"/>
        <c:grouping val="clustered"/>
        <c:varyColors val="0"/>
        <c:ser>
          <c:idx val="0"/>
          <c:order val="0"/>
          <c:tx>
            <c:strRef>
              <c:f>'state and ut'!$L$25</c:f>
              <c:strCache>
                <c:ptCount val="1"/>
                <c:pt idx="0">
                  <c:v>Total</c:v>
                </c:pt>
              </c:strCache>
            </c:strRef>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and ut'!$K$26:$K$30</c:f>
              <c:strCache>
                <c:ptCount val="5"/>
                <c:pt idx="0">
                  <c:v>Andhra Pradesh</c:v>
                </c:pt>
                <c:pt idx="1">
                  <c:v>Arunachal Pradesh</c:v>
                </c:pt>
                <c:pt idx="2">
                  <c:v>Bihar</c:v>
                </c:pt>
                <c:pt idx="3">
                  <c:v>Jharkhand</c:v>
                </c:pt>
                <c:pt idx="4">
                  <c:v>Rajasthan</c:v>
                </c:pt>
              </c:strCache>
            </c:strRef>
          </c:cat>
          <c:val>
            <c:numRef>
              <c:f>'state and ut'!$L$26:$L$30</c:f>
              <c:numCache>
                <c:formatCode>General</c:formatCode>
                <c:ptCount val="5"/>
                <c:pt idx="0">
                  <c:v>60</c:v>
                </c:pt>
                <c:pt idx="1">
                  <c:v>60</c:v>
                </c:pt>
                <c:pt idx="2">
                  <c:v>60</c:v>
                </c:pt>
                <c:pt idx="3">
                  <c:v>61</c:v>
                </c:pt>
                <c:pt idx="4">
                  <c:v>61</c:v>
                </c:pt>
              </c:numCache>
            </c:numRef>
          </c:val>
          <c:extLst>
            <c:ext xmlns:c16="http://schemas.microsoft.com/office/drawing/2014/chart" uri="{C3380CC4-5D6E-409C-BE32-E72D297353CC}">
              <c16:uniqueId val="{00000000-CF02-4B99-B23D-B399547886F0}"/>
            </c:ext>
          </c:extLst>
        </c:ser>
        <c:dLbls>
          <c:showLegendKey val="0"/>
          <c:showVal val="1"/>
          <c:showCatName val="0"/>
          <c:showSerName val="0"/>
          <c:showPercent val="0"/>
          <c:showBubbleSize val="0"/>
        </c:dLbls>
        <c:gapWidth val="150"/>
        <c:shape val="box"/>
        <c:axId val="389284040"/>
        <c:axId val="389264688"/>
        <c:axId val="0"/>
      </c:bar3DChart>
      <c:catAx>
        <c:axId val="389284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89264688"/>
        <c:crosses val="autoZero"/>
        <c:auto val="1"/>
        <c:lblAlgn val="ctr"/>
        <c:lblOffset val="100"/>
        <c:noMultiLvlLbl val="0"/>
      </c:catAx>
      <c:valAx>
        <c:axId val="38926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89284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management project divyajyoti.xlsx]state and ut!PivotTable10</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2011U</a:t>
            </a:r>
          </a:p>
        </c:rich>
      </c:tx>
      <c:layout>
        <c:manualLayout>
          <c:xMode val="edge"/>
          <c:yMode val="edge"/>
          <c:x val="0.44533333333333336"/>
          <c:y val="7.66622922134733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'state and ut'!$L$36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and ut'!$K$37:$K$41</c:f>
              <c:strCache>
                <c:ptCount val="5"/>
                <c:pt idx="0">
                  <c:v>Andhra Pradesh</c:v>
                </c:pt>
                <c:pt idx="1">
                  <c:v>Bihar</c:v>
                </c:pt>
                <c:pt idx="2">
                  <c:v>Jammu and Kashmir</c:v>
                </c:pt>
                <c:pt idx="3">
                  <c:v>Rajasthan</c:v>
                </c:pt>
                <c:pt idx="4">
                  <c:v>Uttar Pradesh</c:v>
                </c:pt>
              </c:strCache>
            </c:strRef>
          </c:cat>
          <c:val>
            <c:numRef>
              <c:f>'state and ut'!$L$37:$L$41</c:f>
              <c:numCache>
                <c:formatCode>General</c:formatCode>
                <c:ptCount val="5"/>
                <c:pt idx="0">
                  <c:v>80</c:v>
                </c:pt>
                <c:pt idx="1">
                  <c:v>77</c:v>
                </c:pt>
                <c:pt idx="2">
                  <c:v>77</c:v>
                </c:pt>
                <c:pt idx="3">
                  <c:v>80</c:v>
                </c:pt>
                <c:pt idx="4">
                  <c:v>75</c:v>
                </c:pt>
              </c:numCache>
            </c:numRef>
          </c:val>
          <c:extLst>
            <c:ext xmlns:c16="http://schemas.microsoft.com/office/drawing/2014/chart" uri="{C3380CC4-5D6E-409C-BE32-E72D297353CC}">
              <c16:uniqueId val="{00000000-A194-47B7-93BA-BF9E063FA742}"/>
            </c:ext>
          </c:extLst>
        </c:ser>
        <c:dLbls>
          <c:showLegendKey val="0"/>
          <c:showVal val="1"/>
          <c:showCatName val="0"/>
          <c:showSerName val="0"/>
          <c:showPercent val="0"/>
          <c:showBubbleSize val="0"/>
        </c:dLbls>
        <c:gapWidth val="150"/>
        <c:shape val="box"/>
        <c:axId val="588723064"/>
        <c:axId val="588730608"/>
        <c:axId val="0"/>
      </c:bar3DChart>
      <c:catAx>
        <c:axId val="588723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88730608"/>
        <c:crosses val="autoZero"/>
        <c:auto val="1"/>
        <c:lblAlgn val="ctr"/>
        <c:lblOffset val="100"/>
        <c:noMultiLvlLbl val="0"/>
      </c:catAx>
      <c:valAx>
        <c:axId val="58873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88723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management project divyajyoti.xlsx]Sheet5!PivotTable10</c:name>
    <c:fmtId val="8"/>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1991</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pivotFmt>
    </c:pivotFmts>
    <c:plotArea>
      <c:layout>
        <c:manualLayout>
          <c:layoutTarget val="inner"/>
          <c:xMode val="edge"/>
          <c:yMode val="edge"/>
          <c:x val="7.3744789227806862E-2"/>
          <c:y val="0.26328484981044037"/>
          <c:w val="0.91774697206943734"/>
          <c:h val="0.30004520268299795"/>
        </c:manualLayout>
      </c:layout>
      <c:lineChart>
        <c:grouping val="standard"/>
        <c:varyColors val="0"/>
        <c:ser>
          <c:idx val="0"/>
          <c:order val="0"/>
          <c:tx>
            <c:strRef>
              <c:f>Sheet5!$B$2</c:f>
              <c:strCache>
                <c:ptCount val="1"/>
                <c:pt idx="0">
                  <c:v>Total</c:v>
                </c:pt>
              </c:strCache>
            </c:strRef>
          </c:tx>
          <c:spPr>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cat>
            <c:strRef>
              <c:f>Sheet5!$A$3:$A$37</c:f>
              <c:strCache>
                <c:ptCount val="35"/>
                <c:pt idx="0">
                  <c:v>A. and N. Islands</c:v>
                </c:pt>
                <c:pt idx="1">
                  <c:v>Andhra Pradesh</c:v>
                </c:pt>
                <c:pt idx="2">
                  <c:v>Arunachal Pradesh</c:v>
                </c:pt>
                <c:pt idx="3">
                  <c:v>Assam</c:v>
                </c:pt>
                <c:pt idx="4">
                  <c:v>Bihar</c:v>
                </c:pt>
                <c:pt idx="5">
                  <c:v>Chandigarh</c:v>
                </c:pt>
                <c:pt idx="6">
                  <c:v>Chhatisgarh</c:v>
                </c:pt>
                <c:pt idx="7">
                  <c:v>D. and N.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Uttaranchal</c:v>
                </c:pt>
                <c:pt idx="34">
                  <c:v>West Bengal</c:v>
                </c:pt>
              </c:strCache>
            </c:strRef>
          </c:cat>
          <c:val>
            <c:numRef>
              <c:f>Sheet5!$B$3:$B$37</c:f>
              <c:numCache>
                <c:formatCode>General</c:formatCode>
                <c:ptCount val="35"/>
                <c:pt idx="0">
                  <c:v>66</c:v>
                </c:pt>
                <c:pt idx="1">
                  <c:v>33</c:v>
                </c:pt>
                <c:pt idx="2">
                  <c:v>30</c:v>
                </c:pt>
                <c:pt idx="3">
                  <c:v>43</c:v>
                </c:pt>
                <c:pt idx="4">
                  <c:v>22</c:v>
                </c:pt>
                <c:pt idx="5">
                  <c:v>72</c:v>
                </c:pt>
                <c:pt idx="6">
                  <c:v>28</c:v>
                </c:pt>
                <c:pt idx="7">
                  <c:v>27</c:v>
                </c:pt>
                <c:pt idx="8">
                  <c:v>59</c:v>
                </c:pt>
                <c:pt idx="9">
                  <c:v>67</c:v>
                </c:pt>
                <c:pt idx="10">
                  <c:v>67</c:v>
                </c:pt>
                <c:pt idx="11">
                  <c:v>49</c:v>
                </c:pt>
                <c:pt idx="12">
                  <c:v>41</c:v>
                </c:pt>
                <c:pt idx="13">
                  <c:v>52</c:v>
                </c:pt>
                <c:pt idx="14">
                  <c:v>0</c:v>
                </c:pt>
                <c:pt idx="15">
                  <c:v>26</c:v>
                </c:pt>
                <c:pt idx="16">
                  <c:v>44</c:v>
                </c:pt>
                <c:pt idx="17">
                  <c:v>86</c:v>
                </c:pt>
                <c:pt idx="18">
                  <c:v>73</c:v>
                </c:pt>
                <c:pt idx="19">
                  <c:v>29</c:v>
                </c:pt>
                <c:pt idx="20">
                  <c:v>52</c:v>
                </c:pt>
                <c:pt idx="21">
                  <c:v>48</c:v>
                </c:pt>
                <c:pt idx="22">
                  <c:v>45</c:v>
                </c:pt>
                <c:pt idx="23">
                  <c:v>79</c:v>
                </c:pt>
                <c:pt idx="24">
                  <c:v>55</c:v>
                </c:pt>
                <c:pt idx="25">
                  <c:v>35</c:v>
                </c:pt>
                <c:pt idx="26">
                  <c:v>66</c:v>
                </c:pt>
                <c:pt idx="27">
                  <c:v>50</c:v>
                </c:pt>
                <c:pt idx="28">
                  <c:v>20</c:v>
                </c:pt>
                <c:pt idx="29">
                  <c:v>47</c:v>
                </c:pt>
                <c:pt idx="30">
                  <c:v>51</c:v>
                </c:pt>
                <c:pt idx="31">
                  <c:v>50</c:v>
                </c:pt>
                <c:pt idx="32">
                  <c:v>24</c:v>
                </c:pt>
                <c:pt idx="33">
                  <c:v>42</c:v>
                </c:pt>
                <c:pt idx="34">
                  <c:v>47</c:v>
                </c:pt>
              </c:numCache>
            </c:numRef>
          </c:val>
          <c:smooth val="0"/>
          <c:extLst>
            <c:ext xmlns:c16="http://schemas.microsoft.com/office/drawing/2014/chart" uri="{C3380CC4-5D6E-409C-BE32-E72D297353CC}">
              <c16:uniqueId val="{00000000-A690-4554-A947-0A40688FD28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78821400"/>
        <c:axId val="378814840"/>
      </c:lineChart>
      <c:catAx>
        <c:axId val="3788214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78814840"/>
        <c:crosses val="autoZero"/>
        <c:auto val="1"/>
        <c:lblAlgn val="ctr"/>
        <c:lblOffset val="100"/>
        <c:noMultiLvlLbl val="0"/>
      </c:catAx>
      <c:valAx>
        <c:axId val="378814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7882140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management project divyajyoti.xlsx]Sheet5!PivotTable12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2001</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6"/>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Sheet5!$E$2</c:f>
              <c:strCache>
                <c:ptCount val="1"/>
                <c:pt idx="0">
                  <c:v>Total</c:v>
                </c:pt>
              </c:strCache>
            </c:strRef>
          </c:tx>
          <c:spPr>
            <a:ln w="22225" cap="rnd" cmpd="sng" algn="ctr">
              <a:solidFill>
                <a:schemeClr val="accent6"/>
              </a:solidFill>
              <a:round/>
            </a:ln>
            <a:effectLst/>
          </c:spPr>
          <c:marker>
            <c:symbol val="circle"/>
            <c:size val="4"/>
            <c:spPr>
              <a:solidFill>
                <a:schemeClr val="accent2"/>
              </a:solidFill>
              <a:ln w="9525" cap="flat" cmpd="sng" algn="ctr">
                <a:solidFill>
                  <a:schemeClr val="accent2"/>
                </a:solidFill>
                <a:round/>
              </a:ln>
              <a:effectLst/>
            </c:spPr>
          </c:marker>
          <c:cat>
            <c:strRef>
              <c:f>Sheet5!$D$3:$D$37</c:f>
              <c:strCache>
                <c:ptCount val="35"/>
                <c:pt idx="0">
                  <c:v>A. and N. Islands</c:v>
                </c:pt>
                <c:pt idx="1">
                  <c:v>Andhra Pradesh</c:v>
                </c:pt>
                <c:pt idx="2">
                  <c:v>Arunachal Pradesh</c:v>
                </c:pt>
                <c:pt idx="3">
                  <c:v>Assam</c:v>
                </c:pt>
                <c:pt idx="4">
                  <c:v>Bihar</c:v>
                </c:pt>
                <c:pt idx="5">
                  <c:v>Chandigarh</c:v>
                </c:pt>
                <c:pt idx="6">
                  <c:v>Chhatisgarh</c:v>
                </c:pt>
                <c:pt idx="7">
                  <c:v>D. and N.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Uttaranchal</c:v>
                </c:pt>
                <c:pt idx="34">
                  <c:v>West Bengal</c:v>
                </c:pt>
              </c:strCache>
            </c:strRef>
          </c:cat>
          <c:val>
            <c:numRef>
              <c:f>Sheet5!$E$3:$E$37</c:f>
              <c:numCache>
                <c:formatCode>General</c:formatCode>
                <c:ptCount val="35"/>
                <c:pt idx="0">
                  <c:v>75</c:v>
                </c:pt>
                <c:pt idx="1">
                  <c:v>50</c:v>
                </c:pt>
                <c:pt idx="2">
                  <c:v>44</c:v>
                </c:pt>
                <c:pt idx="3">
                  <c:v>55</c:v>
                </c:pt>
                <c:pt idx="4">
                  <c:v>33</c:v>
                </c:pt>
                <c:pt idx="5">
                  <c:v>77</c:v>
                </c:pt>
                <c:pt idx="6">
                  <c:v>52</c:v>
                </c:pt>
                <c:pt idx="7">
                  <c:v>40</c:v>
                </c:pt>
                <c:pt idx="8">
                  <c:v>66</c:v>
                </c:pt>
                <c:pt idx="9">
                  <c:v>75</c:v>
                </c:pt>
                <c:pt idx="10">
                  <c:v>75</c:v>
                </c:pt>
                <c:pt idx="11">
                  <c:v>58</c:v>
                </c:pt>
                <c:pt idx="12">
                  <c:v>56</c:v>
                </c:pt>
                <c:pt idx="13">
                  <c:v>67</c:v>
                </c:pt>
                <c:pt idx="14">
                  <c:v>43</c:v>
                </c:pt>
                <c:pt idx="15">
                  <c:v>39</c:v>
                </c:pt>
                <c:pt idx="16">
                  <c:v>57</c:v>
                </c:pt>
                <c:pt idx="17">
                  <c:v>88</c:v>
                </c:pt>
                <c:pt idx="18">
                  <c:v>81</c:v>
                </c:pt>
                <c:pt idx="19">
                  <c:v>50</c:v>
                </c:pt>
                <c:pt idx="20">
                  <c:v>67</c:v>
                </c:pt>
                <c:pt idx="21">
                  <c:v>61</c:v>
                </c:pt>
                <c:pt idx="22">
                  <c:v>60</c:v>
                </c:pt>
                <c:pt idx="23">
                  <c:v>87</c:v>
                </c:pt>
                <c:pt idx="24">
                  <c:v>62</c:v>
                </c:pt>
                <c:pt idx="25">
                  <c:v>51</c:v>
                </c:pt>
                <c:pt idx="26">
                  <c:v>74</c:v>
                </c:pt>
                <c:pt idx="27">
                  <c:v>63</c:v>
                </c:pt>
                <c:pt idx="28">
                  <c:v>44</c:v>
                </c:pt>
                <c:pt idx="29">
                  <c:v>60</c:v>
                </c:pt>
                <c:pt idx="30">
                  <c:v>64</c:v>
                </c:pt>
                <c:pt idx="31">
                  <c:v>65</c:v>
                </c:pt>
                <c:pt idx="32">
                  <c:v>42</c:v>
                </c:pt>
                <c:pt idx="33">
                  <c:v>60</c:v>
                </c:pt>
                <c:pt idx="34">
                  <c:v>60</c:v>
                </c:pt>
              </c:numCache>
            </c:numRef>
          </c:val>
          <c:smooth val="0"/>
          <c:extLst>
            <c:ext xmlns:c16="http://schemas.microsoft.com/office/drawing/2014/chart" uri="{C3380CC4-5D6E-409C-BE32-E72D297353CC}">
              <c16:uniqueId val="{00000000-5927-4AD8-B220-788DA8FDC16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55718376"/>
        <c:axId val="455718704"/>
      </c:lineChart>
      <c:catAx>
        <c:axId val="45571837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55718704"/>
        <c:crosses val="autoZero"/>
        <c:auto val="1"/>
        <c:lblAlgn val="ctr"/>
        <c:lblOffset val="100"/>
        <c:noMultiLvlLbl val="0"/>
      </c:catAx>
      <c:valAx>
        <c:axId val="455718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5571837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[data management project divyajyoti.xlsx]Sheet5!PivotTable13</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2011R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Sheet5!$H$2</c:f>
              <c:strCache>
                <c:ptCount val="1"/>
                <c:pt idx="0">
                  <c:v>Total</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Sheet5!$G$3:$G$37</c:f>
              <c:strCache>
                <c:ptCount val="35"/>
                <c:pt idx="0">
                  <c:v>A. and N. Islands</c:v>
                </c:pt>
                <c:pt idx="1">
                  <c:v>Andhra Pradesh</c:v>
                </c:pt>
                <c:pt idx="2">
                  <c:v>Arunachal Pradesh</c:v>
                </c:pt>
                <c:pt idx="3">
                  <c:v>Assam</c:v>
                </c:pt>
                <c:pt idx="4">
                  <c:v>Bihar</c:v>
                </c:pt>
                <c:pt idx="5">
                  <c:v>Chandigarh</c:v>
                </c:pt>
                <c:pt idx="6">
                  <c:v>Chhatisgarh</c:v>
                </c:pt>
                <c:pt idx="7">
                  <c:v>D. and N.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Uttaranchal</c:v>
                </c:pt>
                <c:pt idx="34">
                  <c:v>West Bengal</c:v>
                </c:pt>
              </c:strCache>
            </c:strRef>
          </c:cat>
          <c:val>
            <c:numRef>
              <c:f>Sheet5!$H$3:$H$37</c:f>
              <c:numCache>
                <c:formatCode>General</c:formatCode>
                <c:ptCount val="35"/>
                <c:pt idx="0">
                  <c:v>85</c:v>
                </c:pt>
                <c:pt idx="1">
                  <c:v>60</c:v>
                </c:pt>
                <c:pt idx="2">
                  <c:v>60</c:v>
                </c:pt>
                <c:pt idx="3">
                  <c:v>69</c:v>
                </c:pt>
                <c:pt idx="4">
                  <c:v>60</c:v>
                </c:pt>
                <c:pt idx="5">
                  <c:v>81</c:v>
                </c:pt>
                <c:pt idx="6">
                  <c:v>66</c:v>
                </c:pt>
                <c:pt idx="7">
                  <c:v>64</c:v>
                </c:pt>
                <c:pt idx="8">
                  <c:v>82</c:v>
                </c:pt>
                <c:pt idx="9">
                  <c:v>82</c:v>
                </c:pt>
                <c:pt idx="10">
                  <c:v>87</c:v>
                </c:pt>
                <c:pt idx="11">
                  <c:v>72</c:v>
                </c:pt>
                <c:pt idx="12">
                  <c:v>71</c:v>
                </c:pt>
                <c:pt idx="13">
                  <c:v>82</c:v>
                </c:pt>
                <c:pt idx="14">
                  <c:v>63</c:v>
                </c:pt>
                <c:pt idx="15">
                  <c:v>61</c:v>
                </c:pt>
                <c:pt idx="16">
                  <c:v>69</c:v>
                </c:pt>
                <c:pt idx="17">
                  <c:v>93</c:v>
                </c:pt>
                <c:pt idx="18">
                  <c:v>92</c:v>
                </c:pt>
                <c:pt idx="19">
                  <c:v>64</c:v>
                </c:pt>
                <c:pt idx="20">
                  <c:v>77</c:v>
                </c:pt>
                <c:pt idx="21">
                  <c:v>76</c:v>
                </c:pt>
                <c:pt idx="22">
                  <c:v>70</c:v>
                </c:pt>
                <c:pt idx="23">
                  <c:v>84</c:v>
                </c:pt>
                <c:pt idx="24">
                  <c:v>75</c:v>
                </c:pt>
                <c:pt idx="25">
                  <c:v>70</c:v>
                </c:pt>
                <c:pt idx="26">
                  <c:v>80</c:v>
                </c:pt>
                <c:pt idx="27">
                  <c:v>71</c:v>
                </c:pt>
                <c:pt idx="28">
                  <c:v>61</c:v>
                </c:pt>
                <c:pt idx="29">
                  <c:v>79</c:v>
                </c:pt>
                <c:pt idx="30">
                  <c:v>74</c:v>
                </c:pt>
                <c:pt idx="31">
                  <c:v>85</c:v>
                </c:pt>
                <c:pt idx="32">
                  <c:v>66</c:v>
                </c:pt>
                <c:pt idx="33">
                  <c:v>76</c:v>
                </c:pt>
                <c:pt idx="34">
                  <c:v>72</c:v>
                </c:pt>
              </c:numCache>
            </c:numRef>
          </c:val>
          <c:smooth val="0"/>
          <c:extLst>
            <c:ext xmlns:c16="http://schemas.microsoft.com/office/drawing/2014/chart" uri="{C3380CC4-5D6E-409C-BE32-E72D297353CC}">
              <c16:uniqueId val="{00000004-1D8D-4D41-9308-6749943C7A8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72389992"/>
        <c:axId val="372390648"/>
      </c:lineChart>
      <c:catAx>
        <c:axId val="37238999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72390648"/>
        <c:crosses val="autoZero"/>
        <c:auto val="1"/>
        <c:lblAlgn val="ctr"/>
        <c:lblOffset val="100"/>
        <c:noMultiLvlLbl val="0"/>
      </c:catAx>
      <c:valAx>
        <c:axId val="372390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7238999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management project divyajyoti.xlsx]Sheet5!PivotTable14</c:name>
    <c:fmtId val="9"/>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2011U</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Sheet5!$K$2</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Sheet5!$J$3:$J$37</c:f>
              <c:strCache>
                <c:ptCount val="35"/>
                <c:pt idx="0">
                  <c:v>A. and N. Islands</c:v>
                </c:pt>
                <c:pt idx="1">
                  <c:v>Andhra Pradesh</c:v>
                </c:pt>
                <c:pt idx="2">
                  <c:v>Arunachal Pradesh</c:v>
                </c:pt>
                <c:pt idx="3">
                  <c:v>Assam</c:v>
                </c:pt>
                <c:pt idx="4">
                  <c:v>Bihar</c:v>
                </c:pt>
                <c:pt idx="5">
                  <c:v>Chandigarh</c:v>
                </c:pt>
                <c:pt idx="6">
                  <c:v>Chhatisgarh</c:v>
                </c:pt>
                <c:pt idx="7">
                  <c:v>D. and N.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Uttaranchal</c:v>
                </c:pt>
                <c:pt idx="34">
                  <c:v>West Bengal</c:v>
                </c:pt>
              </c:strCache>
            </c:strRef>
          </c:cat>
          <c:val>
            <c:numRef>
              <c:f>Sheet5!$K$3:$K$37</c:f>
              <c:numCache>
                <c:formatCode>General</c:formatCode>
                <c:ptCount val="35"/>
                <c:pt idx="0">
                  <c:v>90</c:v>
                </c:pt>
                <c:pt idx="1">
                  <c:v>80</c:v>
                </c:pt>
                <c:pt idx="2">
                  <c:v>83</c:v>
                </c:pt>
                <c:pt idx="3">
                  <c:v>89</c:v>
                </c:pt>
                <c:pt idx="4">
                  <c:v>77</c:v>
                </c:pt>
                <c:pt idx="5">
                  <c:v>86</c:v>
                </c:pt>
                <c:pt idx="6">
                  <c:v>84</c:v>
                </c:pt>
                <c:pt idx="7">
                  <c:v>90</c:v>
                </c:pt>
                <c:pt idx="8">
                  <c:v>89</c:v>
                </c:pt>
                <c:pt idx="9">
                  <c:v>86</c:v>
                </c:pt>
                <c:pt idx="10">
                  <c:v>90</c:v>
                </c:pt>
                <c:pt idx="11">
                  <c:v>86</c:v>
                </c:pt>
                <c:pt idx="12">
                  <c:v>83</c:v>
                </c:pt>
                <c:pt idx="13">
                  <c:v>91</c:v>
                </c:pt>
                <c:pt idx="14">
                  <c:v>77</c:v>
                </c:pt>
                <c:pt idx="15">
                  <c:v>82</c:v>
                </c:pt>
                <c:pt idx="16">
                  <c:v>86</c:v>
                </c:pt>
                <c:pt idx="17">
                  <c:v>95</c:v>
                </c:pt>
                <c:pt idx="18">
                  <c:v>92</c:v>
                </c:pt>
                <c:pt idx="19">
                  <c:v>83</c:v>
                </c:pt>
                <c:pt idx="20">
                  <c:v>89</c:v>
                </c:pt>
                <c:pt idx="21">
                  <c:v>85</c:v>
                </c:pt>
                <c:pt idx="22">
                  <c:v>91</c:v>
                </c:pt>
                <c:pt idx="23">
                  <c:v>98</c:v>
                </c:pt>
                <c:pt idx="24">
                  <c:v>90</c:v>
                </c:pt>
                <c:pt idx="25">
                  <c:v>86</c:v>
                </c:pt>
                <c:pt idx="26">
                  <c:v>89</c:v>
                </c:pt>
                <c:pt idx="27">
                  <c:v>83</c:v>
                </c:pt>
                <c:pt idx="28">
                  <c:v>80</c:v>
                </c:pt>
                <c:pt idx="29">
                  <c:v>89</c:v>
                </c:pt>
                <c:pt idx="30">
                  <c:v>87</c:v>
                </c:pt>
                <c:pt idx="31">
                  <c:v>94</c:v>
                </c:pt>
                <c:pt idx="32">
                  <c:v>75</c:v>
                </c:pt>
                <c:pt idx="33">
                  <c:v>85</c:v>
                </c:pt>
                <c:pt idx="34">
                  <c:v>85</c:v>
                </c:pt>
              </c:numCache>
            </c:numRef>
          </c:val>
          <c:smooth val="0"/>
          <c:extLst>
            <c:ext xmlns:c16="http://schemas.microsoft.com/office/drawing/2014/chart" uri="{C3380CC4-5D6E-409C-BE32-E72D297353CC}">
              <c16:uniqueId val="{00000000-6CF9-41C1-9D1F-188565F723B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39690976"/>
        <c:axId val="264918968"/>
      </c:lineChart>
      <c:catAx>
        <c:axId val="23969097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64918968"/>
        <c:crosses val="autoZero"/>
        <c:auto val="1"/>
        <c:lblAlgn val="ctr"/>
        <c:lblOffset val="100"/>
        <c:noMultiLvlLbl val="0"/>
      </c:catAx>
      <c:valAx>
        <c:axId val="264918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3969097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management project divyajyoti.xlsx]Sheet5!PivotTable15</c:name>
    <c:fmtId val="6"/>
  </c:pivotSource>
  <c:chart>
    <c:autoTitleDeleted val="1"/>
    <c:pivotFmts>
      <c:pivotFmt>
        <c:idx val="0"/>
        <c:spPr>
          <a:noFill/>
          <a:ln w="15875">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15875">
            <a:solidFill>
              <a:srgbClr val="FF0000"/>
            </a:solidFill>
          </a:ln>
          <a:effectLst/>
        </c:spPr>
      </c:pivotFmt>
      <c:pivotFmt>
        <c:idx val="3"/>
        <c:spPr>
          <a:solidFill>
            <a:srgbClr val="00B0F0"/>
          </a:solidFill>
          <a:ln w="15875">
            <a:solidFill>
              <a:srgbClr val="002060"/>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w="15875">
            <a:solidFill>
              <a:srgbClr val="002060"/>
            </a:solidFill>
          </a:ln>
          <a:effectLst/>
        </c:spPr>
      </c:pivotFmt>
      <c:pivotFmt>
        <c:idx val="6"/>
        <c:spPr>
          <a:noFill/>
          <a:ln w="15875">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F0"/>
          </a:solidFill>
          <a:ln w="15875">
            <a:solidFill>
              <a:srgbClr val="002060"/>
            </a:solidFill>
          </a:ln>
          <a:effectLst/>
        </c:spPr>
      </c:pivotFmt>
      <c:pivotFmt>
        <c:idx val="9"/>
        <c:spPr>
          <a:noFill/>
          <a:ln w="15875">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143900490699531"/>
          <c:y val="0.15638670166229221"/>
          <c:w val="0.29174504372724158"/>
          <c:h val="0.65853091280256637"/>
        </c:manualLayout>
      </c:layout>
      <c:barChart>
        <c:barDir val="col"/>
        <c:grouping val="clustered"/>
        <c:varyColors val="0"/>
        <c:ser>
          <c:idx val="1"/>
          <c:order val="1"/>
          <c:tx>
            <c:strRef>
              <c:f>Sheet5!$O$12</c:f>
              <c:strCache>
                <c:ptCount val="1"/>
                <c:pt idx="0">
                  <c:v>literacy rate</c:v>
                </c:pt>
              </c:strCache>
            </c:strRef>
          </c:tx>
          <c:spPr>
            <a:solidFill>
              <a:schemeClr val="accent2"/>
            </a:solidFill>
            <a:ln>
              <a:noFill/>
            </a:ln>
            <a:effectLst/>
          </c:spPr>
          <c:invertIfNegative val="0"/>
          <c:dPt>
            <c:idx val="0"/>
            <c:invertIfNegative val="0"/>
            <c:bubble3D val="0"/>
            <c:spPr>
              <a:solidFill>
                <a:srgbClr val="00B0F0"/>
              </a:solidFill>
              <a:ln w="15875">
                <a:solidFill>
                  <a:srgbClr val="002060"/>
                </a:solidFill>
              </a:ln>
              <a:effectLst/>
            </c:spPr>
            <c:extLst>
              <c:ext xmlns:c16="http://schemas.microsoft.com/office/drawing/2014/chart" uri="{C3380CC4-5D6E-409C-BE32-E72D297353CC}">
                <c16:uniqueId val="{00000001-F4FD-43D9-80B3-8D10509B6652}"/>
              </c:ext>
            </c:extLst>
          </c:dPt>
          <c:cat>
            <c:strRef>
              <c:f>Sheet5!$M$13</c:f>
              <c:strCache>
                <c:ptCount val="1"/>
                <c:pt idx="0">
                  <c:v>1991</c:v>
                </c:pt>
              </c:strCache>
            </c:strRef>
          </c:cat>
          <c:val>
            <c:numRef>
              <c:f>Sheet5!$O$13</c:f>
              <c:numCache>
                <c:formatCode>General</c:formatCode>
                <c:ptCount val="1"/>
                <c:pt idx="0">
                  <c:v>39</c:v>
                </c:pt>
              </c:numCache>
            </c:numRef>
          </c:val>
          <c:extLst>
            <c:ext xmlns:c16="http://schemas.microsoft.com/office/drawing/2014/chart" uri="{C3380CC4-5D6E-409C-BE32-E72D297353CC}">
              <c16:uniqueId val="{00000002-F4FD-43D9-80B3-8D10509B6652}"/>
            </c:ext>
          </c:extLst>
        </c:ser>
        <c:dLbls>
          <c:showLegendKey val="0"/>
          <c:showVal val="0"/>
          <c:showCatName val="0"/>
          <c:showSerName val="0"/>
          <c:showPercent val="0"/>
          <c:showBubbleSize val="0"/>
        </c:dLbls>
        <c:gapWidth val="219"/>
        <c:overlap val="-27"/>
        <c:axId val="376267008"/>
        <c:axId val="376268648"/>
      </c:barChart>
      <c:barChart>
        <c:barDir val="col"/>
        <c:grouping val="clustered"/>
        <c:varyColors val="0"/>
        <c:ser>
          <c:idx val="0"/>
          <c:order val="0"/>
          <c:tx>
            <c:strRef>
              <c:f>Sheet5!$N$12</c:f>
              <c:strCache>
                <c:ptCount val="1"/>
                <c:pt idx="0">
                  <c:v>the target</c:v>
                </c:pt>
              </c:strCache>
            </c:strRef>
          </c:tx>
          <c:spPr>
            <a:noFill/>
            <a:ln w="15875">
              <a:solidFill>
                <a:srgbClr val="FF0000"/>
              </a:solidFill>
            </a:ln>
            <a:effectLst/>
          </c:spPr>
          <c:invertIfNegative val="0"/>
          <c:cat>
            <c:strRef>
              <c:f>Sheet5!$M$13</c:f>
              <c:strCache>
                <c:ptCount val="1"/>
                <c:pt idx="0">
                  <c:v>1991</c:v>
                </c:pt>
              </c:strCache>
            </c:strRef>
          </c:cat>
          <c:val>
            <c:numRef>
              <c:f>Sheet5!$N$13</c:f>
              <c:numCache>
                <c:formatCode>General</c:formatCode>
                <c:ptCount val="1"/>
                <c:pt idx="0">
                  <c:v>100</c:v>
                </c:pt>
              </c:numCache>
            </c:numRef>
          </c:val>
          <c:extLst>
            <c:ext xmlns:c16="http://schemas.microsoft.com/office/drawing/2014/chart" uri="{C3380CC4-5D6E-409C-BE32-E72D297353CC}">
              <c16:uniqueId val="{00000003-F4FD-43D9-80B3-8D10509B6652}"/>
            </c:ext>
          </c:extLst>
        </c:ser>
        <c:dLbls>
          <c:showLegendKey val="0"/>
          <c:showVal val="0"/>
          <c:showCatName val="0"/>
          <c:showSerName val="0"/>
          <c:showPercent val="0"/>
          <c:showBubbleSize val="0"/>
        </c:dLbls>
        <c:gapWidth val="219"/>
        <c:overlap val="-27"/>
        <c:axId val="550520880"/>
        <c:axId val="550521536"/>
      </c:barChart>
      <c:catAx>
        <c:axId val="376267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268648"/>
        <c:crosses val="autoZero"/>
        <c:auto val="1"/>
        <c:lblAlgn val="ctr"/>
        <c:lblOffset val="100"/>
        <c:noMultiLvlLbl val="0"/>
      </c:catAx>
      <c:valAx>
        <c:axId val="376268648"/>
        <c:scaling>
          <c:orientation val="minMax"/>
          <c:max val="100"/>
          <c:min val="0"/>
        </c:scaling>
        <c:delete val="0"/>
        <c:axPos val="l"/>
        <c:numFmt formatCode="General" sourceLinked="1"/>
        <c:majorTickMark val="in"/>
        <c:minorTickMark val="none"/>
        <c:tickLblPos val="nextTo"/>
        <c:spPr>
          <a:noFill/>
          <a:ln>
            <a:solidFill>
              <a:srgbClr val="FF000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267008"/>
        <c:crosses val="autoZero"/>
        <c:crossBetween val="between"/>
      </c:valAx>
      <c:valAx>
        <c:axId val="550521536"/>
        <c:scaling>
          <c:orientation val="minMax"/>
        </c:scaling>
        <c:delete val="1"/>
        <c:axPos val="r"/>
        <c:numFmt formatCode="General" sourceLinked="1"/>
        <c:majorTickMark val="out"/>
        <c:minorTickMark val="none"/>
        <c:tickLblPos val="nextTo"/>
        <c:crossAx val="550520880"/>
        <c:crosses val="max"/>
        <c:crossBetween val="between"/>
      </c:valAx>
      <c:catAx>
        <c:axId val="550520880"/>
        <c:scaling>
          <c:orientation val="minMax"/>
        </c:scaling>
        <c:delete val="1"/>
        <c:axPos val="b"/>
        <c:numFmt formatCode="General" sourceLinked="1"/>
        <c:majorTickMark val="out"/>
        <c:minorTickMark val="none"/>
        <c:tickLblPos val="nextTo"/>
        <c:crossAx val="55052153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management project divyajyoti.xlsx]Sheet3!PivotTable1</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IN 1991</c:v>
                </c:pt>
              </c:strCache>
            </c:strRef>
          </c:tx>
          <c:spPr>
            <a:ln w="28575" cap="rnd">
              <a:solidFill>
                <a:schemeClr val="accent1"/>
              </a:solidFill>
              <a:round/>
            </a:ln>
            <a:effectLst/>
          </c:spPr>
          <c:marker>
            <c:symbol val="none"/>
          </c:marker>
          <c:cat>
            <c:strRef>
              <c:f>Sheet3!$A$4:$A$40</c:f>
              <c:strCache>
                <c:ptCount val="36"/>
                <c:pt idx="0">
                  <c:v>A. and N. Islands</c:v>
                </c:pt>
                <c:pt idx="1">
                  <c:v>All India</c:v>
                </c:pt>
                <c:pt idx="2">
                  <c:v>Andhra Pradesh</c:v>
                </c:pt>
                <c:pt idx="3">
                  <c:v>Arunachal Pradesh</c:v>
                </c:pt>
                <c:pt idx="4">
                  <c:v>Assam</c:v>
                </c:pt>
                <c:pt idx="5">
                  <c:v>Bihar</c:v>
                </c:pt>
                <c:pt idx="6">
                  <c:v>Chandigarh</c:v>
                </c:pt>
                <c:pt idx="7">
                  <c:v>Chhatisgarh</c:v>
                </c:pt>
                <c:pt idx="8">
                  <c:v>D. and N. Haveli</c:v>
                </c:pt>
                <c:pt idx="9">
                  <c:v>Daman and Diu</c:v>
                </c:pt>
                <c:pt idx="10">
                  <c:v>Delhi</c:v>
                </c:pt>
                <c:pt idx="11">
                  <c:v>Goa</c:v>
                </c:pt>
                <c:pt idx="12">
                  <c:v>Gujarat</c:v>
                </c:pt>
                <c:pt idx="13">
                  <c:v>Haryana</c:v>
                </c:pt>
                <c:pt idx="14">
                  <c:v>Himachal Pradesh</c:v>
                </c:pt>
                <c:pt idx="15">
                  <c:v>Jammu and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Tripura</c:v>
                </c:pt>
                <c:pt idx="33">
                  <c:v>Uttar Pradesh</c:v>
                </c:pt>
                <c:pt idx="34">
                  <c:v>Uttaranchal</c:v>
                </c:pt>
                <c:pt idx="35">
                  <c:v>West Bengal</c:v>
                </c:pt>
              </c:strCache>
            </c:strRef>
          </c:cat>
          <c:val>
            <c:numRef>
              <c:f>Sheet3!$B$4:$B$40</c:f>
              <c:numCache>
                <c:formatCode>General</c:formatCode>
                <c:ptCount val="36"/>
                <c:pt idx="0">
                  <c:v>66</c:v>
                </c:pt>
                <c:pt idx="1">
                  <c:v>39</c:v>
                </c:pt>
                <c:pt idx="2">
                  <c:v>33</c:v>
                </c:pt>
                <c:pt idx="3">
                  <c:v>30</c:v>
                </c:pt>
                <c:pt idx="4">
                  <c:v>43</c:v>
                </c:pt>
                <c:pt idx="5">
                  <c:v>22</c:v>
                </c:pt>
                <c:pt idx="6">
                  <c:v>72</c:v>
                </c:pt>
                <c:pt idx="7">
                  <c:v>28</c:v>
                </c:pt>
                <c:pt idx="8">
                  <c:v>27</c:v>
                </c:pt>
                <c:pt idx="9">
                  <c:v>59</c:v>
                </c:pt>
                <c:pt idx="10">
                  <c:v>67</c:v>
                </c:pt>
                <c:pt idx="11">
                  <c:v>67</c:v>
                </c:pt>
                <c:pt idx="12">
                  <c:v>49</c:v>
                </c:pt>
                <c:pt idx="13">
                  <c:v>41</c:v>
                </c:pt>
                <c:pt idx="14">
                  <c:v>52</c:v>
                </c:pt>
                <c:pt idx="15">
                  <c:v>0</c:v>
                </c:pt>
                <c:pt idx="16">
                  <c:v>26</c:v>
                </c:pt>
                <c:pt idx="17">
                  <c:v>44</c:v>
                </c:pt>
                <c:pt idx="18">
                  <c:v>86</c:v>
                </c:pt>
                <c:pt idx="19">
                  <c:v>73</c:v>
                </c:pt>
                <c:pt idx="20">
                  <c:v>29</c:v>
                </c:pt>
                <c:pt idx="21">
                  <c:v>52</c:v>
                </c:pt>
                <c:pt idx="22">
                  <c:v>48</c:v>
                </c:pt>
                <c:pt idx="23">
                  <c:v>45</c:v>
                </c:pt>
                <c:pt idx="24">
                  <c:v>79</c:v>
                </c:pt>
                <c:pt idx="25">
                  <c:v>55</c:v>
                </c:pt>
                <c:pt idx="26">
                  <c:v>35</c:v>
                </c:pt>
                <c:pt idx="27">
                  <c:v>66</c:v>
                </c:pt>
                <c:pt idx="28">
                  <c:v>50</c:v>
                </c:pt>
                <c:pt idx="29">
                  <c:v>20</c:v>
                </c:pt>
                <c:pt idx="30">
                  <c:v>47</c:v>
                </c:pt>
                <c:pt idx="31">
                  <c:v>51</c:v>
                </c:pt>
                <c:pt idx="32">
                  <c:v>50</c:v>
                </c:pt>
                <c:pt idx="33">
                  <c:v>24</c:v>
                </c:pt>
                <c:pt idx="34">
                  <c:v>42</c:v>
                </c:pt>
                <c:pt idx="35">
                  <c:v>47</c:v>
                </c:pt>
              </c:numCache>
            </c:numRef>
          </c:val>
          <c:smooth val="0"/>
          <c:extLst>
            <c:ext xmlns:c16="http://schemas.microsoft.com/office/drawing/2014/chart" uri="{C3380CC4-5D6E-409C-BE32-E72D297353CC}">
              <c16:uniqueId val="{00000000-5755-4877-B565-6AF3A655C9DC}"/>
            </c:ext>
          </c:extLst>
        </c:ser>
        <c:ser>
          <c:idx val="1"/>
          <c:order val="1"/>
          <c:tx>
            <c:strRef>
              <c:f>Sheet3!$C$3</c:f>
              <c:strCache>
                <c:ptCount val="1"/>
                <c:pt idx="0">
                  <c:v>IN 2001</c:v>
                </c:pt>
              </c:strCache>
            </c:strRef>
          </c:tx>
          <c:spPr>
            <a:ln w="28575" cap="rnd">
              <a:solidFill>
                <a:schemeClr val="accent2"/>
              </a:solidFill>
              <a:round/>
            </a:ln>
            <a:effectLst/>
          </c:spPr>
          <c:marker>
            <c:symbol val="none"/>
          </c:marker>
          <c:cat>
            <c:strRef>
              <c:f>Sheet3!$A$4:$A$40</c:f>
              <c:strCache>
                <c:ptCount val="36"/>
                <c:pt idx="0">
                  <c:v>A. and N. Islands</c:v>
                </c:pt>
                <c:pt idx="1">
                  <c:v>All India</c:v>
                </c:pt>
                <c:pt idx="2">
                  <c:v>Andhra Pradesh</c:v>
                </c:pt>
                <c:pt idx="3">
                  <c:v>Arunachal Pradesh</c:v>
                </c:pt>
                <c:pt idx="4">
                  <c:v>Assam</c:v>
                </c:pt>
                <c:pt idx="5">
                  <c:v>Bihar</c:v>
                </c:pt>
                <c:pt idx="6">
                  <c:v>Chandigarh</c:v>
                </c:pt>
                <c:pt idx="7">
                  <c:v>Chhatisgarh</c:v>
                </c:pt>
                <c:pt idx="8">
                  <c:v>D. and N. Haveli</c:v>
                </c:pt>
                <c:pt idx="9">
                  <c:v>Daman and Diu</c:v>
                </c:pt>
                <c:pt idx="10">
                  <c:v>Delhi</c:v>
                </c:pt>
                <c:pt idx="11">
                  <c:v>Goa</c:v>
                </c:pt>
                <c:pt idx="12">
                  <c:v>Gujarat</c:v>
                </c:pt>
                <c:pt idx="13">
                  <c:v>Haryana</c:v>
                </c:pt>
                <c:pt idx="14">
                  <c:v>Himachal Pradesh</c:v>
                </c:pt>
                <c:pt idx="15">
                  <c:v>Jammu and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Tripura</c:v>
                </c:pt>
                <c:pt idx="33">
                  <c:v>Uttar Pradesh</c:v>
                </c:pt>
                <c:pt idx="34">
                  <c:v>Uttaranchal</c:v>
                </c:pt>
                <c:pt idx="35">
                  <c:v>West Bengal</c:v>
                </c:pt>
              </c:strCache>
            </c:strRef>
          </c:cat>
          <c:val>
            <c:numRef>
              <c:f>Sheet3!$C$4:$C$40</c:f>
              <c:numCache>
                <c:formatCode>General</c:formatCode>
                <c:ptCount val="36"/>
                <c:pt idx="0">
                  <c:v>75</c:v>
                </c:pt>
                <c:pt idx="1">
                  <c:v>54</c:v>
                </c:pt>
                <c:pt idx="2">
                  <c:v>50</c:v>
                </c:pt>
                <c:pt idx="3">
                  <c:v>44</c:v>
                </c:pt>
                <c:pt idx="4">
                  <c:v>55</c:v>
                </c:pt>
                <c:pt idx="5">
                  <c:v>33</c:v>
                </c:pt>
                <c:pt idx="6">
                  <c:v>77</c:v>
                </c:pt>
                <c:pt idx="7">
                  <c:v>52</c:v>
                </c:pt>
                <c:pt idx="8">
                  <c:v>40</c:v>
                </c:pt>
                <c:pt idx="9">
                  <c:v>66</c:v>
                </c:pt>
                <c:pt idx="10">
                  <c:v>75</c:v>
                </c:pt>
                <c:pt idx="11">
                  <c:v>75</c:v>
                </c:pt>
                <c:pt idx="12">
                  <c:v>58</c:v>
                </c:pt>
                <c:pt idx="13">
                  <c:v>56</c:v>
                </c:pt>
                <c:pt idx="14">
                  <c:v>67</c:v>
                </c:pt>
                <c:pt idx="15">
                  <c:v>43</c:v>
                </c:pt>
                <c:pt idx="16">
                  <c:v>39</c:v>
                </c:pt>
                <c:pt idx="17">
                  <c:v>57</c:v>
                </c:pt>
                <c:pt idx="18">
                  <c:v>88</c:v>
                </c:pt>
                <c:pt idx="19">
                  <c:v>81</c:v>
                </c:pt>
                <c:pt idx="20">
                  <c:v>50</c:v>
                </c:pt>
                <c:pt idx="21">
                  <c:v>67</c:v>
                </c:pt>
                <c:pt idx="22">
                  <c:v>61</c:v>
                </c:pt>
                <c:pt idx="23">
                  <c:v>60</c:v>
                </c:pt>
                <c:pt idx="24">
                  <c:v>87</c:v>
                </c:pt>
                <c:pt idx="25">
                  <c:v>62</c:v>
                </c:pt>
                <c:pt idx="26">
                  <c:v>51</c:v>
                </c:pt>
                <c:pt idx="27">
                  <c:v>74</c:v>
                </c:pt>
                <c:pt idx="28">
                  <c:v>63</c:v>
                </c:pt>
                <c:pt idx="29">
                  <c:v>44</c:v>
                </c:pt>
                <c:pt idx="30">
                  <c:v>60</c:v>
                </c:pt>
                <c:pt idx="31">
                  <c:v>64</c:v>
                </c:pt>
                <c:pt idx="32">
                  <c:v>65</c:v>
                </c:pt>
                <c:pt idx="33">
                  <c:v>42</c:v>
                </c:pt>
                <c:pt idx="34">
                  <c:v>60</c:v>
                </c:pt>
                <c:pt idx="35">
                  <c:v>60</c:v>
                </c:pt>
              </c:numCache>
            </c:numRef>
          </c:val>
          <c:smooth val="0"/>
          <c:extLst>
            <c:ext xmlns:c16="http://schemas.microsoft.com/office/drawing/2014/chart" uri="{C3380CC4-5D6E-409C-BE32-E72D297353CC}">
              <c16:uniqueId val="{00000001-5755-4877-B565-6AF3A655C9DC}"/>
            </c:ext>
          </c:extLst>
        </c:ser>
        <c:ser>
          <c:idx val="2"/>
          <c:order val="2"/>
          <c:tx>
            <c:strRef>
              <c:f>Sheet3!$D$3</c:f>
              <c:strCache>
                <c:ptCount val="1"/>
                <c:pt idx="0">
                  <c:v>IN 2011R</c:v>
                </c:pt>
              </c:strCache>
            </c:strRef>
          </c:tx>
          <c:spPr>
            <a:ln w="28575" cap="rnd">
              <a:solidFill>
                <a:schemeClr val="accent3"/>
              </a:solidFill>
              <a:round/>
            </a:ln>
            <a:effectLst/>
          </c:spPr>
          <c:marker>
            <c:symbol val="none"/>
          </c:marker>
          <c:cat>
            <c:strRef>
              <c:f>Sheet3!$A$4:$A$40</c:f>
              <c:strCache>
                <c:ptCount val="36"/>
                <c:pt idx="0">
                  <c:v>A. and N. Islands</c:v>
                </c:pt>
                <c:pt idx="1">
                  <c:v>All India</c:v>
                </c:pt>
                <c:pt idx="2">
                  <c:v>Andhra Pradesh</c:v>
                </c:pt>
                <c:pt idx="3">
                  <c:v>Arunachal Pradesh</c:v>
                </c:pt>
                <c:pt idx="4">
                  <c:v>Assam</c:v>
                </c:pt>
                <c:pt idx="5">
                  <c:v>Bihar</c:v>
                </c:pt>
                <c:pt idx="6">
                  <c:v>Chandigarh</c:v>
                </c:pt>
                <c:pt idx="7">
                  <c:v>Chhatisgarh</c:v>
                </c:pt>
                <c:pt idx="8">
                  <c:v>D. and N. Haveli</c:v>
                </c:pt>
                <c:pt idx="9">
                  <c:v>Daman and Diu</c:v>
                </c:pt>
                <c:pt idx="10">
                  <c:v>Delhi</c:v>
                </c:pt>
                <c:pt idx="11">
                  <c:v>Goa</c:v>
                </c:pt>
                <c:pt idx="12">
                  <c:v>Gujarat</c:v>
                </c:pt>
                <c:pt idx="13">
                  <c:v>Haryana</c:v>
                </c:pt>
                <c:pt idx="14">
                  <c:v>Himachal Pradesh</c:v>
                </c:pt>
                <c:pt idx="15">
                  <c:v>Jammu and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Tripura</c:v>
                </c:pt>
                <c:pt idx="33">
                  <c:v>Uttar Pradesh</c:v>
                </c:pt>
                <c:pt idx="34">
                  <c:v>Uttaranchal</c:v>
                </c:pt>
                <c:pt idx="35">
                  <c:v>West Bengal</c:v>
                </c:pt>
              </c:strCache>
            </c:strRef>
          </c:cat>
          <c:val>
            <c:numRef>
              <c:f>Sheet3!$D$4:$D$40</c:f>
              <c:numCache>
                <c:formatCode>General</c:formatCode>
                <c:ptCount val="36"/>
                <c:pt idx="0">
                  <c:v>85</c:v>
                </c:pt>
                <c:pt idx="1">
                  <c:v>68</c:v>
                </c:pt>
                <c:pt idx="2">
                  <c:v>60</c:v>
                </c:pt>
                <c:pt idx="3">
                  <c:v>60</c:v>
                </c:pt>
                <c:pt idx="4">
                  <c:v>69</c:v>
                </c:pt>
                <c:pt idx="5">
                  <c:v>60</c:v>
                </c:pt>
                <c:pt idx="6">
                  <c:v>81</c:v>
                </c:pt>
                <c:pt idx="7">
                  <c:v>66</c:v>
                </c:pt>
                <c:pt idx="8">
                  <c:v>64</c:v>
                </c:pt>
                <c:pt idx="9">
                  <c:v>82</c:v>
                </c:pt>
                <c:pt idx="10">
                  <c:v>82</c:v>
                </c:pt>
                <c:pt idx="11">
                  <c:v>87</c:v>
                </c:pt>
                <c:pt idx="12">
                  <c:v>72</c:v>
                </c:pt>
                <c:pt idx="13">
                  <c:v>71</c:v>
                </c:pt>
                <c:pt idx="14">
                  <c:v>82</c:v>
                </c:pt>
                <c:pt idx="15">
                  <c:v>63</c:v>
                </c:pt>
                <c:pt idx="16">
                  <c:v>61</c:v>
                </c:pt>
                <c:pt idx="17">
                  <c:v>69</c:v>
                </c:pt>
                <c:pt idx="18">
                  <c:v>93</c:v>
                </c:pt>
                <c:pt idx="19">
                  <c:v>92</c:v>
                </c:pt>
                <c:pt idx="20">
                  <c:v>64</c:v>
                </c:pt>
                <c:pt idx="21">
                  <c:v>77</c:v>
                </c:pt>
                <c:pt idx="22">
                  <c:v>76</c:v>
                </c:pt>
                <c:pt idx="23">
                  <c:v>70</c:v>
                </c:pt>
                <c:pt idx="24">
                  <c:v>84</c:v>
                </c:pt>
                <c:pt idx="25">
                  <c:v>75</c:v>
                </c:pt>
                <c:pt idx="26">
                  <c:v>70</c:v>
                </c:pt>
                <c:pt idx="27">
                  <c:v>80</c:v>
                </c:pt>
                <c:pt idx="28">
                  <c:v>71</c:v>
                </c:pt>
                <c:pt idx="29">
                  <c:v>61</c:v>
                </c:pt>
                <c:pt idx="30">
                  <c:v>79</c:v>
                </c:pt>
                <c:pt idx="31">
                  <c:v>74</c:v>
                </c:pt>
                <c:pt idx="32">
                  <c:v>85</c:v>
                </c:pt>
                <c:pt idx="33">
                  <c:v>66</c:v>
                </c:pt>
                <c:pt idx="34">
                  <c:v>76</c:v>
                </c:pt>
                <c:pt idx="35">
                  <c:v>72</c:v>
                </c:pt>
              </c:numCache>
            </c:numRef>
          </c:val>
          <c:smooth val="0"/>
          <c:extLst>
            <c:ext xmlns:c16="http://schemas.microsoft.com/office/drawing/2014/chart" uri="{C3380CC4-5D6E-409C-BE32-E72D297353CC}">
              <c16:uniqueId val="{00000002-5755-4877-B565-6AF3A655C9DC}"/>
            </c:ext>
          </c:extLst>
        </c:ser>
        <c:ser>
          <c:idx val="3"/>
          <c:order val="3"/>
          <c:tx>
            <c:strRef>
              <c:f>Sheet3!$E$3</c:f>
              <c:strCache>
                <c:ptCount val="1"/>
                <c:pt idx="0">
                  <c:v>IN 2011U</c:v>
                </c:pt>
              </c:strCache>
            </c:strRef>
          </c:tx>
          <c:spPr>
            <a:ln w="28575" cap="rnd">
              <a:solidFill>
                <a:schemeClr val="accent4"/>
              </a:solidFill>
              <a:round/>
            </a:ln>
            <a:effectLst/>
          </c:spPr>
          <c:marker>
            <c:symbol val="none"/>
          </c:marker>
          <c:cat>
            <c:strRef>
              <c:f>Sheet3!$A$4:$A$40</c:f>
              <c:strCache>
                <c:ptCount val="36"/>
                <c:pt idx="0">
                  <c:v>A. and N. Islands</c:v>
                </c:pt>
                <c:pt idx="1">
                  <c:v>All India</c:v>
                </c:pt>
                <c:pt idx="2">
                  <c:v>Andhra Pradesh</c:v>
                </c:pt>
                <c:pt idx="3">
                  <c:v>Arunachal Pradesh</c:v>
                </c:pt>
                <c:pt idx="4">
                  <c:v>Assam</c:v>
                </c:pt>
                <c:pt idx="5">
                  <c:v>Bihar</c:v>
                </c:pt>
                <c:pt idx="6">
                  <c:v>Chandigarh</c:v>
                </c:pt>
                <c:pt idx="7">
                  <c:v>Chhatisgarh</c:v>
                </c:pt>
                <c:pt idx="8">
                  <c:v>D. and N. Haveli</c:v>
                </c:pt>
                <c:pt idx="9">
                  <c:v>Daman and Diu</c:v>
                </c:pt>
                <c:pt idx="10">
                  <c:v>Delhi</c:v>
                </c:pt>
                <c:pt idx="11">
                  <c:v>Goa</c:v>
                </c:pt>
                <c:pt idx="12">
                  <c:v>Gujarat</c:v>
                </c:pt>
                <c:pt idx="13">
                  <c:v>Haryana</c:v>
                </c:pt>
                <c:pt idx="14">
                  <c:v>Himachal Pradesh</c:v>
                </c:pt>
                <c:pt idx="15">
                  <c:v>Jammu and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Tripura</c:v>
                </c:pt>
                <c:pt idx="33">
                  <c:v>Uttar Pradesh</c:v>
                </c:pt>
                <c:pt idx="34">
                  <c:v>Uttaranchal</c:v>
                </c:pt>
                <c:pt idx="35">
                  <c:v>West Bengal</c:v>
                </c:pt>
              </c:strCache>
            </c:strRef>
          </c:cat>
          <c:val>
            <c:numRef>
              <c:f>Sheet3!$E$4:$E$40</c:f>
              <c:numCache>
                <c:formatCode>General</c:formatCode>
                <c:ptCount val="36"/>
                <c:pt idx="0">
                  <c:v>90</c:v>
                </c:pt>
                <c:pt idx="1">
                  <c:v>84</c:v>
                </c:pt>
                <c:pt idx="2">
                  <c:v>80</c:v>
                </c:pt>
                <c:pt idx="3">
                  <c:v>83</c:v>
                </c:pt>
                <c:pt idx="4">
                  <c:v>89</c:v>
                </c:pt>
                <c:pt idx="5">
                  <c:v>77</c:v>
                </c:pt>
                <c:pt idx="6">
                  <c:v>86</c:v>
                </c:pt>
                <c:pt idx="7">
                  <c:v>84</c:v>
                </c:pt>
                <c:pt idx="8">
                  <c:v>90</c:v>
                </c:pt>
                <c:pt idx="9">
                  <c:v>89</c:v>
                </c:pt>
                <c:pt idx="10">
                  <c:v>86</c:v>
                </c:pt>
                <c:pt idx="11">
                  <c:v>90</c:v>
                </c:pt>
                <c:pt idx="12">
                  <c:v>86</c:v>
                </c:pt>
                <c:pt idx="13">
                  <c:v>83</c:v>
                </c:pt>
                <c:pt idx="14">
                  <c:v>91</c:v>
                </c:pt>
                <c:pt idx="15">
                  <c:v>77</c:v>
                </c:pt>
                <c:pt idx="16">
                  <c:v>82</c:v>
                </c:pt>
                <c:pt idx="17">
                  <c:v>86</c:v>
                </c:pt>
                <c:pt idx="18">
                  <c:v>95</c:v>
                </c:pt>
                <c:pt idx="19">
                  <c:v>92</c:v>
                </c:pt>
                <c:pt idx="20">
                  <c:v>83</c:v>
                </c:pt>
                <c:pt idx="21">
                  <c:v>89</c:v>
                </c:pt>
                <c:pt idx="22">
                  <c:v>85</c:v>
                </c:pt>
                <c:pt idx="23">
                  <c:v>91</c:v>
                </c:pt>
                <c:pt idx="24">
                  <c:v>98</c:v>
                </c:pt>
                <c:pt idx="25">
                  <c:v>90</c:v>
                </c:pt>
                <c:pt idx="26">
                  <c:v>86</c:v>
                </c:pt>
                <c:pt idx="27">
                  <c:v>89</c:v>
                </c:pt>
                <c:pt idx="28">
                  <c:v>83</c:v>
                </c:pt>
                <c:pt idx="29">
                  <c:v>80</c:v>
                </c:pt>
                <c:pt idx="30">
                  <c:v>89</c:v>
                </c:pt>
                <c:pt idx="31">
                  <c:v>87</c:v>
                </c:pt>
                <c:pt idx="32">
                  <c:v>94</c:v>
                </c:pt>
                <c:pt idx="33">
                  <c:v>75</c:v>
                </c:pt>
                <c:pt idx="34">
                  <c:v>85</c:v>
                </c:pt>
                <c:pt idx="35">
                  <c:v>85</c:v>
                </c:pt>
              </c:numCache>
            </c:numRef>
          </c:val>
          <c:smooth val="0"/>
          <c:extLst>
            <c:ext xmlns:c16="http://schemas.microsoft.com/office/drawing/2014/chart" uri="{C3380CC4-5D6E-409C-BE32-E72D297353CC}">
              <c16:uniqueId val="{00000003-5755-4877-B565-6AF3A655C9DC}"/>
            </c:ext>
          </c:extLst>
        </c:ser>
        <c:dLbls>
          <c:showLegendKey val="0"/>
          <c:showVal val="0"/>
          <c:showCatName val="0"/>
          <c:showSerName val="0"/>
          <c:showPercent val="0"/>
          <c:showBubbleSize val="0"/>
        </c:dLbls>
        <c:smooth val="0"/>
        <c:axId val="556756288"/>
        <c:axId val="556756616"/>
      </c:lineChart>
      <c:catAx>
        <c:axId val="55675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56616"/>
        <c:crosses val="autoZero"/>
        <c:auto val="1"/>
        <c:lblAlgn val="ctr"/>
        <c:lblOffset val="100"/>
        <c:noMultiLvlLbl val="0"/>
      </c:catAx>
      <c:valAx>
        <c:axId val="556756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5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IN"/>
              <a:t>ut- state literacy rate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view3D>
      <c:rotX val="15"/>
      <c:rotY val="2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4196331175481472E-2"/>
          <c:y val="0.28184946236559139"/>
          <c:w val="0.70539100942690691"/>
          <c:h val="0.59686766573533157"/>
        </c:manualLayout>
      </c:layout>
      <c:area3DChart>
        <c:grouping val="standard"/>
        <c:varyColors val="0"/>
        <c:ser>
          <c:idx val="0"/>
          <c:order val="0"/>
          <c:tx>
            <c:strRef>
              <c:f>Sheet6!$D$31</c:f>
              <c:strCache>
                <c:ptCount val="1"/>
                <c:pt idx="0">
                  <c:v>avg. state literacy rate</c:v>
                </c:pt>
              </c:strCache>
            </c:strRef>
          </c:tx>
          <c:spPr>
            <a:solidFill>
              <a:schemeClr val="accent6">
                <a:lumMod val="75000"/>
                <a:alpha val="85000"/>
              </a:schemeClr>
            </a:solidFill>
            <a:ln>
              <a:noFill/>
            </a:ln>
            <a:effectLst>
              <a:innerShdw dist="12700" dir="16200000">
                <a:schemeClr val="lt1"/>
              </a:innerShdw>
            </a:effectLst>
            <a:sp3d/>
          </c:spPr>
          <c:val>
            <c:numRef>
              <c:f>Sheet6!$E$31:$H$31</c:f>
              <c:numCache>
                <c:formatCode>General</c:formatCode>
                <c:ptCount val="4"/>
                <c:pt idx="0">
                  <c:v>42.678571428571431</c:v>
                </c:pt>
                <c:pt idx="1">
                  <c:v>57.607142857142854</c:v>
                </c:pt>
                <c:pt idx="2">
                  <c:v>71.892857142857139</c:v>
                </c:pt>
                <c:pt idx="3">
                  <c:v>85.821428571428569</c:v>
                </c:pt>
              </c:numCache>
            </c:numRef>
          </c:val>
          <c:extLst>
            <c:ext xmlns:c16="http://schemas.microsoft.com/office/drawing/2014/chart" uri="{C3380CC4-5D6E-409C-BE32-E72D297353CC}">
              <c16:uniqueId val="{00000000-BE52-4912-98C7-209EA902182C}"/>
            </c:ext>
          </c:extLst>
        </c:ser>
        <c:ser>
          <c:idx val="1"/>
          <c:order val="1"/>
          <c:tx>
            <c:strRef>
              <c:f>Sheet6!$O$10</c:f>
              <c:strCache>
                <c:ptCount val="1"/>
                <c:pt idx="0">
                  <c:v>avg ut literacy rate</c:v>
                </c:pt>
              </c:strCache>
            </c:strRef>
          </c:tx>
          <c:spPr>
            <a:solidFill>
              <a:srgbClr val="0070C0">
                <a:alpha val="85000"/>
              </a:srgbClr>
            </a:solidFill>
            <a:ln>
              <a:noFill/>
            </a:ln>
            <a:effectLst>
              <a:innerShdw dist="12700" dir="16200000">
                <a:schemeClr val="lt1"/>
              </a:innerShdw>
            </a:effectLst>
            <a:sp3d/>
          </c:spPr>
          <c:val>
            <c:numRef>
              <c:f>Sheet6!$P$10:$S$10</c:f>
              <c:numCache>
                <c:formatCode>General</c:formatCode>
                <c:ptCount val="4"/>
                <c:pt idx="0">
                  <c:v>61.428571428571431</c:v>
                </c:pt>
                <c:pt idx="1">
                  <c:v>69.714285714285708</c:v>
                </c:pt>
                <c:pt idx="2">
                  <c:v>80.857142857142861</c:v>
                </c:pt>
                <c:pt idx="3">
                  <c:v>88.857142857142861</c:v>
                </c:pt>
              </c:numCache>
            </c:numRef>
          </c:val>
          <c:extLst>
            <c:ext xmlns:c16="http://schemas.microsoft.com/office/drawing/2014/chart" uri="{C3380CC4-5D6E-409C-BE32-E72D297353CC}">
              <c16:uniqueId val="{00000001-BE52-4912-98C7-209EA902182C}"/>
            </c:ext>
          </c:extLst>
        </c:ser>
        <c:dLbls>
          <c:showLegendKey val="0"/>
          <c:showVal val="0"/>
          <c:showCatName val="0"/>
          <c:showSerName val="0"/>
          <c:showPercent val="0"/>
          <c:showBubbleSize val="0"/>
        </c:dLbls>
        <c:axId val="370790608"/>
        <c:axId val="370790936"/>
        <c:axId val="523723688"/>
      </c:area3DChart>
      <c:catAx>
        <c:axId val="370790608"/>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crossAx val="370790936"/>
        <c:crosses val="autoZero"/>
        <c:auto val="1"/>
        <c:lblAlgn val="ctr"/>
        <c:lblOffset val="100"/>
        <c:noMultiLvlLbl val="0"/>
      </c:catAx>
      <c:valAx>
        <c:axId val="370790936"/>
        <c:scaling>
          <c:orientation val="minMax"/>
        </c:scaling>
        <c:delete val="0"/>
        <c:axPos val="l"/>
        <c:majorGridlines>
          <c:spPr>
            <a:ln w="6350" cap="flat" cmpd="sng" algn="ctr">
              <a:solidFill>
                <a:schemeClr val="tx1"/>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70790608"/>
        <c:crosses val="autoZero"/>
        <c:crossBetween val="midCat"/>
      </c:valAx>
      <c:serAx>
        <c:axId val="52372368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70790936"/>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management project divyajyoti.xlsx]pivot table!PivotTable8</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trends in literacy rate( gender)</a:t>
            </a:r>
          </a:p>
        </c:rich>
      </c:tx>
      <c:layout>
        <c:manualLayout>
          <c:xMode val="edge"/>
          <c:yMode val="edge"/>
          <c:x val="0.21272222222222223"/>
          <c:y val="5.814377369495479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solidFill>
              <a:schemeClr val="tx1"/>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spPr>
          <a:solidFill>
            <a:srgbClr val="002060"/>
          </a:solidFill>
          <a:ln>
            <a:solidFill>
              <a:schemeClr val="tx1"/>
            </a:solidFill>
          </a:ln>
          <a:effectLst>
            <a:outerShdw blurRad="254000" sx="102000" sy="102000" algn="ctr" rotWithShape="0">
              <a:prstClr val="black">
                <a:alpha val="20000"/>
              </a:prstClr>
            </a:outerShdw>
          </a:effectLst>
        </c:spPr>
      </c:pivotFmt>
      <c:pivotFmt>
        <c:idx val="8"/>
        <c:spPr>
          <a:solidFill>
            <a:srgbClr val="99FF33"/>
          </a:solidFill>
          <a:ln>
            <a:solidFill>
              <a:schemeClr val="tx1"/>
            </a:solidFill>
          </a:ln>
          <a:effectLst>
            <a:outerShdw blurRad="254000" sx="102000" sy="102000" algn="ctr" rotWithShape="0">
              <a:prstClr val="black">
                <a:alpha val="20000"/>
              </a:prstClr>
            </a:outerShdw>
          </a:effectLst>
        </c:spPr>
      </c:pivotFmt>
    </c:pivotFmts>
    <c:plotArea>
      <c:layout>
        <c:manualLayout>
          <c:layoutTarget val="inner"/>
          <c:xMode val="edge"/>
          <c:yMode val="edge"/>
          <c:x val="0.29357720909886265"/>
          <c:y val="0.26215587634878973"/>
          <c:w val="0.41467432195975495"/>
          <c:h val="0.63136264216972882"/>
        </c:manualLayout>
      </c:layout>
      <c:doughnutChart>
        <c:varyColors val="1"/>
        <c:ser>
          <c:idx val="0"/>
          <c:order val="0"/>
          <c:tx>
            <c:strRef>
              <c:f>'pivot table'!$F$20</c:f>
              <c:strCache>
                <c:ptCount val="1"/>
                <c:pt idx="0">
                  <c:v>Total</c:v>
                </c:pt>
              </c:strCache>
            </c:strRef>
          </c:tx>
          <c:spPr>
            <a:ln>
              <a:solidFill>
                <a:schemeClr val="tx1"/>
              </a:solidFill>
            </a:ln>
          </c:spPr>
          <c:dPt>
            <c:idx val="0"/>
            <c:bubble3D val="0"/>
            <c:spPr>
              <a:solidFill>
                <a:srgbClr val="002060"/>
              </a:solidFill>
              <a:ln>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E54-4064-BEAA-5D43ACDAA0CA}"/>
              </c:ext>
            </c:extLst>
          </c:dPt>
          <c:dPt>
            <c:idx val="1"/>
            <c:bubble3D val="0"/>
            <c:spPr>
              <a:solidFill>
                <a:srgbClr val="99FF33"/>
              </a:solidFill>
              <a:ln>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E54-4064-BEAA-5D43ACDAA0C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table'!$E$21:$E$22</c:f>
              <c:strCache>
                <c:ptCount val="2"/>
                <c:pt idx="0">
                  <c:v>male</c:v>
                </c:pt>
                <c:pt idx="1">
                  <c:v>female</c:v>
                </c:pt>
              </c:strCache>
            </c:strRef>
          </c:cat>
          <c:val>
            <c:numRef>
              <c:f>'pivot table'!$F$21:$F$22</c:f>
              <c:numCache>
                <c:formatCode>General</c:formatCode>
                <c:ptCount val="2"/>
                <c:pt idx="0">
                  <c:v>52</c:v>
                </c:pt>
                <c:pt idx="1">
                  <c:v>64</c:v>
                </c:pt>
              </c:numCache>
            </c:numRef>
          </c:val>
          <c:extLst>
            <c:ext xmlns:c16="http://schemas.microsoft.com/office/drawing/2014/chart" uri="{C3380CC4-5D6E-409C-BE32-E72D297353CC}">
              <c16:uniqueId val="{00000004-8E54-4064-BEAA-5D43ACDAA0CA}"/>
            </c:ext>
          </c:extLst>
        </c:ser>
        <c:dLbls>
          <c:showLegendKey val="0"/>
          <c:showVal val="0"/>
          <c:showCatName val="0"/>
          <c:showSerName val="0"/>
          <c:showPercent val="1"/>
          <c:showBubbleSize val="0"/>
          <c:showLeaderLines val="1"/>
        </c:dLbls>
        <c:firstSliceAng val="0"/>
        <c:holeSize val="62"/>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state male-female literacy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Sheet6!$H$35</c:f>
              <c:strCache>
                <c:ptCount val="1"/>
                <c:pt idx="0">
                  <c:v>1991</c:v>
                </c:pt>
              </c:strCache>
            </c:strRef>
          </c:tx>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Sheet6!$G$36:$G$37</c:f>
              <c:strCache>
                <c:ptCount val="2"/>
                <c:pt idx="0">
                  <c:v>female</c:v>
                </c:pt>
                <c:pt idx="1">
                  <c:v>male</c:v>
                </c:pt>
              </c:strCache>
            </c:strRef>
          </c:cat>
          <c:val>
            <c:numRef>
              <c:f>Sheet6!$H$36:$H$37</c:f>
              <c:numCache>
                <c:formatCode>General</c:formatCode>
                <c:ptCount val="2"/>
                <c:pt idx="0">
                  <c:v>64.357142857142861</c:v>
                </c:pt>
                <c:pt idx="1">
                  <c:v>53.964285714285715</c:v>
                </c:pt>
              </c:numCache>
            </c:numRef>
          </c:val>
          <c:shape val="cylinder"/>
          <c:extLst>
            <c:ext xmlns:c16="http://schemas.microsoft.com/office/drawing/2014/chart" uri="{C3380CC4-5D6E-409C-BE32-E72D297353CC}">
              <c16:uniqueId val="{00000000-71B6-4066-A90B-392D1E77EE8D}"/>
            </c:ext>
          </c:extLst>
        </c:ser>
        <c:ser>
          <c:idx val="1"/>
          <c:order val="1"/>
          <c:tx>
            <c:strRef>
              <c:f>Sheet6!$I$35</c:f>
              <c:strCache>
                <c:ptCount val="1"/>
                <c:pt idx="0">
                  <c:v>2011</c:v>
                </c:pt>
              </c:strCache>
            </c:strRef>
          </c:tx>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Sheet6!$G$36:$G$37</c:f>
              <c:strCache>
                <c:ptCount val="2"/>
                <c:pt idx="0">
                  <c:v>female</c:v>
                </c:pt>
                <c:pt idx="1">
                  <c:v>male</c:v>
                </c:pt>
              </c:strCache>
            </c:strRef>
          </c:cat>
          <c:val>
            <c:numRef>
              <c:f>Sheet6!$I$36:$I$37</c:f>
              <c:numCache>
                <c:formatCode>General</c:formatCode>
                <c:ptCount val="2"/>
                <c:pt idx="0">
                  <c:v>80.964285714285708</c:v>
                </c:pt>
                <c:pt idx="1">
                  <c:v>90.142857142857139</c:v>
                </c:pt>
              </c:numCache>
            </c:numRef>
          </c:val>
          <c:shape val="cylinder"/>
          <c:extLst>
            <c:ext xmlns:c16="http://schemas.microsoft.com/office/drawing/2014/chart" uri="{C3380CC4-5D6E-409C-BE32-E72D297353CC}">
              <c16:uniqueId val="{00000001-71B6-4066-A90B-392D1E77EE8D}"/>
            </c:ext>
          </c:extLst>
        </c:ser>
        <c:dLbls>
          <c:showLegendKey val="0"/>
          <c:showVal val="1"/>
          <c:showCatName val="0"/>
          <c:showSerName val="0"/>
          <c:showPercent val="0"/>
          <c:showBubbleSize val="0"/>
        </c:dLbls>
        <c:gapWidth val="150"/>
        <c:shape val="box"/>
        <c:axId val="521794616"/>
        <c:axId val="521794944"/>
        <c:axId val="0"/>
      </c:bar3DChart>
      <c:catAx>
        <c:axId val="5217946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94944"/>
        <c:crosses val="autoZero"/>
        <c:auto val="1"/>
        <c:lblAlgn val="ctr"/>
        <c:lblOffset val="100"/>
        <c:noMultiLvlLbl val="0"/>
      </c:catAx>
      <c:valAx>
        <c:axId val="52179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94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ut</a:t>
            </a:r>
            <a:r>
              <a:rPr lang="en-IN" baseline="0"/>
              <a:t> male-female literacy growth</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Sheet6!$S$12</c:f>
              <c:strCache>
                <c:ptCount val="1"/>
                <c:pt idx="0">
                  <c:v>1991</c:v>
                </c:pt>
              </c:strCache>
            </c:strRef>
          </c:tx>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Sheet6!$R$13:$R$14</c:f>
              <c:strCache>
                <c:ptCount val="2"/>
                <c:pt idx="0">
                  <c:v>male</c:v>
                </c:pt>
                <c:pt idx="1">
                  <c:v>female</c:v>
                </c:pt>
              </c:strCache>
            </c:strRef>
          </c:cat>
          <c:val>
            <c:numRef>
              <c:f>Sheet6!$S$13:$S$14</c:f>
              <c:numCache>
                <c:formatCode>General</c:formatCode>
                <c:ptCount val="2"/>
                <c:pt idx="0">
                  <c:v>70.714285714285708</c:v>
                </c:pt>
                <c:pt idx="1">
                  <c:v>79.142857142857139</c:v>
                </c:pt>
              </c:numCache>
            </c:numRef>
          </c:val>
          <c:shape val="cylinder"/>
          <c:extLst>
            <c:ext xmlns:c16="http://schemas.microsoft.com/office/drawing/2014/chart" uri="{C3380CC4-5D6E-409C-BE32-E72D297353CC}">
              <c16:uniqueId val="{00000000-227F-4F78-ABF0-724F453A73C1}"/>
            </c:ext>
          </c:extLst>
        </c:ser>
        <c:ser>
          <c:idx val="1"/>
          <c:order val="1"/>
          <c:tx>
            <c:strRef>
              <c:f>Sheet6!$T$12</c:f>
              <c:strCache>
                <c:ptCount val="1"/>
                <c:pt idx="0">
                  <c:v>2011</c:v>
                </c:pt>
              </c:strCache>
            </c:strRef>
          </c:tx>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Sheet6!$R$13:$R$14</c:f>
              <c:strCache>
                <c:ptCount val="2"/>
                <c:pt idx="0">
                  <c:v>male</c:v>
                </c:pt>
                <c:pt idx="1">
                  <c:v>female</c:v>
                </c:pt>
              </c:strCache>
            </c:strRef>
          </c:cat>
          <c:val>
            <c:numRef>
              <c:f>Sheet6!$T$13:$T$14</c:f>
              <c:numCache>
                <c:formatCode>General</c:formatCode>
                <c:ptCount val="2"/>
                <c:pt idx="0">
                  <c:v>92.714285714285708</c:v>
                </c:pt>
                <c:pt idx="1">
                  <c:v>83.857142857142861</c:v>
                </c:pt>
              </c:numCache>
            </c:numRef>
          </c:val>
          <c:shape val="cylinder"/>
          <c:extLst>
            <c:ext xmlns:c16="http://schemas.microsoft.com/office/drawing/2014/chart" uri="{C3380CC4-5D6E-409C-BE32-E72D297353CC}">
              <c16:uniqueId val="{00000001-227F-4F78-ABF0-724F453A73C1}"/>
            </c:ext>
          </c:extLst>
        </c:ser>
        <c:dLbls>
          <c:showLegendKey val="0"/>
          <c:showVal val="1"/>
          <c:showCatName val="0"/>
          <c:showSerName val="0"/>
          <c:showPercent val="0"/>
          <c:showBubbleSize val="0"/>
        </c:dLbls>
        <c:gapWidth val="150"/>
        <c:shape val="box"/>
        <c:axId val="577283248"/>
        <c:axId val="577276688"/>
        <c:axId val="0"/>
      </c:bar3DChart>
      <c:catAx>
        <c:axId val="5772832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76688"/>
        <c:crosses val="autoZero"/>
        <c:auto val="1"/>
        <c:lblAlgn val="ctr"/>
        <c:lblOffset val="100"/>
        <c:noMultiLvlLbl val="0"/>
      </c:catAx>
      <c:valAx>
        <c:axId val="57727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83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solidFill>
                  <a:sysClr val="windowText" lastClr="000000"/>
                </a:solidFill>
              </a:rPr>
              <a:t>change in female literacy rate in state and UT</a:t>
            </a:r>
          </a:p>
        </c:rich>
      </c:tx>
      <c:layout>
        <c:manualLayout>
          <c:xMode val="edge"/>
          <c:yMode val="edge"/>
          <c:x val="0.12022812472605954"/>
          <c:y val="9.2592592592592587E-3"/>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142756369599183"/>
          <c:y val="0.26893518518518517"/>
          <c:w val="0.82242825896762906"/>
          <c:h val="0.60051727909011365"/>
        </c:manualLayout>
      </c:layout>
      <c:barChart>
        <c:barDir val="bar"/>
        <c:grouping val="clustered"/>
        <c:varyColors val="0"/>
        <c:ser>
          <c:idx val="0"/>
          <c:order val="0"/>
          <c:tx>
            <c:strRef>
              <c:f>Sheet6!$Q$20</c:f>
              <c:strCache>
                <c:ptCount val="1"/>
                <c:pt idx="0">
                  <c:v>state</c:v>
                </c:pt>
              </c:strCache>
            </c:strRef>
          </c:tx>
          <c:spPr>
            <a:pattFill prst="narVert">
              <a:fgClr>
                <a:schemeClr val="accent4">
                  <a:tint val="77000"/>
                </a:schemeClr>
              </a:fgClr>
              <a:bgClr>
                <a:schemeClr val="accent4">
                  <a:tint val="77000"/>
                  <a:lumMod val="20000"/>
                  <a:lumOff val="80000"/>
                </a:schemeClr>
              </a:bgClr>
            </a:pattFill>
            <a:ln w="12700">
              <a:solidFill>
                <a:srgbClr val="7030A0">
                  <a:alpha val="98000"/>
                </a:srgbClr>
              </a:solidFill>
            </a:ln>
            <a:effectLst>
              <a:innerShdw blurRad="114300">
                <a:schemeClr val="accent4">
                  <a:tint val="77000"/>
                </a:schemeClr>
              </a:innerShdw>
            </a:effectLst>
          </c:spPr>
          <c:invertIfNegative val="0"/>
          <c:dLbls>
            <c:dLbl>
              <c:idx val="0"/>
              <c:layout>
                <c:manualLayout>
                  <c:x val="-0.13479489916412707"/>
                  <c:y val="-0.1157407407407407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453-4E85-8E0B-0404C051680E}"/>
                </c:ext>
              </c:extLst>
            </c:dLbl>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Sheet6!$R$19</c:f>
              <c:strCache>
                <c:ptCount val="1"/>
                <c:pt idx="0">
                  <c:v>change</c:v>
                </c:pt>
              </c:strCache>
            </c:strRef>
          </c:cat>
          <c:val>
            <c:numRef>
              <c:f>Sheet6!$R$20</c:f>
              <c:numCache>
                <c:formatCode>General</c:formatCode>
                <c:ptCount val="1"/>
                <c:pt idx="0">
                  <c:v>16.607142857142847</c:v>
                </c:pt>
              </c:numCache>
            </c:numRef>
          </c:val>
          <c:extLst>
            <c:ext xmlns:c16="http://schemas.microsoft.com/office/drawing/2014/chart" uri="{C3380CC4-5D6E-409C-BE32-E72D297353CC}">
              <c16:uniqueId val="{00000000-CE82-491E-A961-37AB48BD3317}"/>
            </c:ext>
          </c:extLst>
        </c:ser>
        <c:ser>
          <c:idx val="1"/>
          <c:order val="1"/>
          <c:tx>
            <c:strRef>
              <c:f>Sheet6!$Q$21</c:f>
              <c:strCache>
                <c:ptCount val="1"/>
                <c:pt idx="0">
                  <c:v>ut</c:v>
                </c:pt>
              </c:strCache>
            </c:strRef>
          </c:tx>
          <c:spPr>
            <a:pattFill prst="narVert">
              <a:fgClr>
                <a:schemeClr val="accent4">
                  <a:shade val="76000"/>
                </a:schemeClr>
              </a:fgClr>
              <a:bgClr>
                <a:schemeClr val="accent4">
                  <a:shade val="76000"/>
                  <a:lumMod val="20000"/>
                  <a:lumOff val="80000"/>
                </a:schemeClr>
              </a:bgClr>
            </a:pattFill>
            <a:ln w="12700">
              <a:solidFill>
                <a:srgbClr val="7030A0"/>
              </a:solidFill>
            </a:ln>
            <a:effectLst>
              <a:innerShdw blurRad="114300">
                <a:schemeClr val="accent4">
                  <a:shade val="76000"/>
                </a:schemeClr>
              </a:innerShdw>
            </a:effectLst>
          </c:spPr>
          <c:invertIfNegative val="0"/>
          <c:dLbls>
            <c:dLbl>
              <c:idx val="0"/>
              <c:layout>
                <c:manualLayout>
                  <c:x val="-0.14897184020956125"/>
                  <c:y val="-9.25925925925926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53-4E85-8E0B-0404C05168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Sheet6!$R$19</c:f>
              <c:strCache>
                <c:ptCount val="1"/>
                <c:pt idx="0">
                  <c:v>change</c:v>
                </c:pt>
              </c:strCache>
            </c:strRef>
          </c:cat>
          <c:val>
            <c:numRef>
              <c:f>Sheet6!$R$21</c:f>
              <c:numCache>
                <c:formatCode>General</c:formatCode>
                <c:ptCount val="1"/>
                <c:pt idx="0">
                  <c:v>4.7142857142857224</c:v>
                </c:pt>
              </c:numCache>
            </c:numRef>
          </c:val>
          <c:extLst>
            <c:ext xmlns:c16="http://schemas.microsoft.com/office/drawing/2014/chart" uri="{C3380CC4-5D6E-409C-BE32-E72D297353CC}">
              <c16:uniqueId val="{00000001-CE82-491E-A961-37AB48BD3317}"/>
            </c:ext>
          </c:extLst>
        </c:ser>
        <c:dLbls>
          <c:dLblPos val="inEnd"/>
          <c:showLegendKey val="0"/>
          <c:showVal val="1"/>
          <c:showCatName val="0"/>
          <c:showSerName val="0"/>
          <c:showPercent val="0"/>
          <c:showBubbleSize val="0"/>
        </c:dLbls>
        <c:gapWidth val="227"/>
        <c:overlap val="-48"/>
        <c:axId val="508120816"/>
        <c:axId val="508113928"/>
      </c:barChart>
      <c:catAx>
        <c:axId val="50812081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13928"/>
        <c:crosses val="autoZero"/>
        <c:auto val="1"/>
        <c:lblAlgn val="ctr"/>
        <c:lblOffset val="100"/>
        <c:noMultiLvlLbl val="0"/>
      </c:catAx>
      <c:valAx>
        <c:axId val="508113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208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male-female</a:t>
            </a:r>
            <a:r>
              <a:rPr lang="en-IN" baseline="0"/>
              <a:t> literacy rate growth</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Sheet7!$B$4</c:f>
              <c:strCache>
                <c:ptCount val="1"/>
                <c:pt idx="0">
                  <c:v>female</c:v>
                </c:pt>
              </c:strCache>
            </c:strRef>
          </c:tx>
          <c:spPr>
            <a:ln w="22225" cap="rnd">
              <a:solidFill>
                <a:schemeClr val="accent1"/>
              </a:solidFill>
            </a:ln>
            <a:effectLst>
              <a:glow rad="139700">
                <a:schemeClr val="accent1">
                  <a:satMod val="175000"/>
                  <a:alpha val="14000"/>
                </a:schemeClr>
              </a:glow>
            </a:effectLst>
          </c:spPr>
          <c:marker>
            <c:symbol val="none"/>
          </c:marker>
          <c:cat>
            <c:strRef>
              <c:f>Sheet7!$A$5:$A$8</c:f>
              <c:strCache>
                <c:ptCount val="4"/>
                <c:pt idx="0">
                  <c:v>1991</c:v>
                </c:pt>
                <c:pt idx="1">
                  <c:v>2001</c:v>
                </c:pt>
                <c:pt idx="2">
                  <c:v>2011r</c:v>
                </c:pt>
                <c:pt idx="3">
                  <c:v>2011u</c:v>
                </c:pt>
              </c:strCache>
            </c:strRef>
          </c:cat>
          <c:val>
            <c:numRef>
              <c:f>Sheet7!$B$5:$B$8</c:f>
              <c:numCache>
                <c:formatCode>General</c:formatCode>
                <c:ptCount val="4"/>
                <c:pt idx="0">
                  <c:v>64</c:v>
                </c:pt>
                <c:pt idx="1">
                  <c:v>75</c:v>
                </c:pt>
                <c:pt idx="2">
                  <c:v>58</c:v>
                </c:pt>
                <c:pt idx="3">
                  <c:v>79</c:v>
                </c:pt>
              </c:numCache>
            </c:numRef>
          </c:val>
          <c:smooth val="0"/>
          <c:extLst>
            <c:ext xmlns:c16="http://schemas.microsoft.com/office/drawing/2014/chart" uri="{C3380CC4-5D6E-409C-BE32-E72D297353CC}">
              <c16:uniqueId val="{00000000-EA64-45EE-BC55-06503A05DA13}"/>
            </c:ext>
          </c:extLst>
        </c:ser>
        <c:ser>
          <c:idx val="1"/>
          <c:order val="1"/>
          <c:tx>
            <c:strRef>
              <c:f>Sheet7!$C$4</c:f>
              <c:strCache>
                <c:ptCount val="1"/>
                <c:pt idx="0">
                  <c:v>male</c:v>
                </c:pt>
              </c:strCache>
            </c:strRef>
          </c:tx>
          <c:spPr>
            <a:ln w="22225" cap="rnd">
              <a:solidFill>
                <a:schemeClr val="accent2"/>
              </a:solidFill>
            </a:ln>
            <a:effectLst>
              <a:glow rad="139700">
                <a:schemeClr val="accent2">
                  <a:satMod val="175000"/>
                  <a:alpha val="14000"/>
                </a:schemeClr>
              </a:glow>
            </a:effectLst>
          </c:spPr>
          <c:marker>
            <c:symbol val="none"/>
          </c:marker>
          <c:cat>
            <c:strRef>
              <c:f>Sheet7!$A$5:$A$8</c:f>
              <c:strCache>
                <c:ptCount val="4"/>
                <c:pt idx="0">
                  <c:v>1991</c:v>
                </c:pt>
                <c:pt idx="1">
                  <c:v>2001</c:v>
                </c:pt>
                <c:pt idx="2">
                  <c:v>2011r</c:v>
                </c:pt>
                <c:pt idx="3">
                  <c:v>2011u</c:v>
                </c:pt>
              </c:strCache>
            </c:strRef>
          </c:cat>
          <c:val>
            <c:numRef>
              <c:f>Sheet7!$C$5:$C$8</c:f>
              <c:numCache>
                <c:formatCode>General</c:formatCode>
                <c:ptCount val="4"/>
                <c:pt idx="0">
                  <c:v>52</c:v>
                </c:pt>
                <c:pt idx="1">
                  <c:v>65</c:v>
                </c:pt>
                <c:pt idx="2">
                  <c:v>77</c:v>
                </c:pt>
                <c:pt idx="3">
                  <c:v>89</c:v>
                </c:pt>
              </c:numCache>
            </c:numRef>
          </c:val>
          <c:smooth val="0"/>
          <c:extLst>
            <c:ext xmlns:c16="http://schemas.microsoft.com/office/drawing/2014/chart" uri="{C3380CC4-5D6E-409C-BE32-E72D297353CC}">
              <c16:uniqueId val="{00000001-EA64-45EE-BC55-06503A05DA13}"/>
            </c:ext>
          </c:extLst>
        </c:ser>
        <c:dLbls>
          <c:showLegendKey val="0"/>
          <c:showVal val="0"/>
          <c:showCatName val="0"/>
          <c:showSerName val="0"/>
          <c:showPercent val="0"/>
          <c:showBubbleSize val="0"/>
        </c:dLbls>
        <c:smooth val="0"/>
        <c:axId val="519497744"/>
        <c:axId val="519498728"/>
      </c:lineChart>
      <c:catAx>
        <c:axId val="5194977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9498728"/>
        <c:crosses val="autoZero"/>
        <c:auto val="1"/>
        <c:lblAlgn val="ctr"/>
        <c:lblOffset val="100"/>
        <c:noMultiLvlLbl val="0"/>
      </c:catAx>
      <c:valAx>
        <c:axId val="519498728"/>
        <c:scaling>
          <c:orientation val="minMax"/>
          <c:min val="4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949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management project divyajyoti.xlsx]Sheet7!PivotTable7</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male vs female literacy rate</a:t>
            </a:r>
          </a:p>
        </c:rich>
      </c:tx>
      <c:layout>
        <c:manualLayout>
          <c:xMode val="edge"/>
          <c:yMode val="edge"/>
          <c:x val="0.22031233595800526"/>
          <c:y val="4.3752514810817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B493D"/>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B493D"/>
          </a:solidFill>
          <a:ln>
            <a:solidFill>
              <a:schemeClr val="tx1"/>
            </a:solidFill>
          </a:ln>
          <a:effectLst/>
          <a:scene3d>
            <a:camera prst="orthographicFront"/>
            <a:lightRig rig="threePt" dir="t"/>
          </a:scene3d>
          <a:sp3d>
            <a:bevelT w="25400"/>
            <a:bevelB w="25400"/>
          </a:sp3d>
        </c:spPr>
      </c:pivotFmt>
    </c:pivotFmts>
    <c:plotArea>
      <c:layout>
        <c:manualLayout>
          <c:layoutTarget val="inner"/>
          <c:xMode val="edge"/>
          <c:yMode val="edge"/>
          <c:x val="8.6244938711765598E-2"/>
          <c:y val="0.18879417877424565"/>
          <c:w val="0.71421258939322851"/>
          <c:h val="0.65853091280256637"/>
        </c:manualLayout>
      </c:layout>
      <c:barChart>
        <c:barDir val="col"/>
        <c:grouping val="clustered"/>
        <c:varyColors val="0"/>
        <c:ser>
          <c:idx val="0"/>
          <c:order val="0"/>
          <c:tx>
            <c:strRef>
              <c:f>Sheet7!$J$7</c:f>
              <c:strCache>
                <c:ptCount val="1"/>
                <c:pt idx="0">
                  <c:v>females</c:v>
                </c:pt>
              </c:strCache>
            </c:strRef>
          </c:tx>
          <c:spPr>
            <a:solidFill>
              <a:srgbClr val="EB493D"/>
            </a:solidFill>
            <a:ln>
              <a:solidFill>
                <a:schemeClr val="tx1"/>
              </a:solidFill>
            </a:ln>
            <a:effectLst/>
          </c:spPr>
          <c:invertIfNegative val="0"/>
          <c:dPt>
            <c:idx val="0"/>
            <c:invertIfNegative val="0"/>
            <c:bubble3D val="0"/>
            <c:spPr>
              <a:solidFill>
                <a:srgbClr val="EB493D"/>
              </a:solidFill>
              <a:ln>
                <a:solidFill>
                  <a:schemeClr val="tx1"/>
                </a:solidFill>
              </a:ln>
              <a:effectLst/>
              <a:scene3d>
                <a:camera prst="orthographicFront"/>
                <a:lightRig rig="threePt" dir="t"/>
              </a:scene3d>
              <a:sp3d>
                <a:bevelT w="25400"/>
                <a:bevelB w="25400"/>
              </a:sp3d>
            </c:spPr>
            <c:extLst>
              <c:ext xmlns:c16="http://schemas.microsoft.com/office/drawing/2014/chart" uri="{C3380CC4-5D6E-409C-BE32-E72D297353CC}">
                <c16:uniqueId val="{00000000-55BD-4E8F-B432-BF4B980F5F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Sheet7!$I$8</c:f>
              <c:strCache>
                <c:ptCount val="1"/>
                <c:pt idx="0">
                  <c:v>1991</c:v>
                </c:pt>
              </c:strCache>
            </c:strRef>
          </c:cat>
          <c:val>
            <c:numRef>
              <c:f>Sheet7!$J$8</c:f>
              <c:numCache>
                <c:formatCode>General</c:formatCode>
                <c:ptCount val="1"/>
                <c:pt idx="0">
                  <c:v>64</c:v>
                </c:pt>
              </c:numCache>
            </c:numRef>
          </c:val>
          <c:extLst>
            <c:ext xmlns:c16="http://schemas.microsoft.com/office/drawing/2014/chart" uri="{C3380CC4-5D6E-409C-BE32-E72D297353CC}">
              <c16:uniqueId val="{00000000-C0FD-4E5C-A8AD-72DF8ACF0634}"/>
            </c:ext>
          </c:extLst>
        </c:ser>
        <c:ser>
          <c:idx val="1"/>
          <c:order val="1"/>
          <c:tx>
            <c:strRef>
              <c:f>Sheet7!$K$7</c:f>
              <c:strCache>
                <c:ptCount val="1"/>
                <c:pt idx="0">
                  <c:v>males</c:v>
                </c:pt>
              </c:strCache>
            </c:strRef>
          </c:tx>
          <c:spPr>
            <a:solidFill>
              <a:schemeClr val="tx2">
                <a:lumMod val="60000"/>
                <a:lumOff val="4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Sheet7!$I$8</c:f>
              <c:strCache>
                <c:ptCount val="1"/>
                <c:pt idx="0">
                  <c:v>1991</c:v>
                </c:pt>
              </c:strCache>
            </c:strRef>
          </c:cat>
          <c:val>
            <c:numRef>
              <c:f>Sheet7!$K$8</c:f>
              <c:numCache>
                <c:formatCode>General</c:formatCode>
                <c:ptCount val="1"/>
                <c:pt idx="0">
                  <c:v>52</c:v>
                </c:pt>
              </c:numCache>
            </c:numRef>
          </c:val>
          <c:extLst>
            <c:ext xmlns:c16="http://schemas.microsoft.com/office/drawing/2014/chart" uri="{C3380CC4-5D6E-409C-BE32-E72D297353CC}">
              <c16:uniqueId val="{00000001-C0FD-4E5C-A8AD-72DF8ACF0634}"/>
            </c:ext>
          </c:extLst>
        </c:ser>
        <c:dLbls>
          <c:dLblPos val="outEnd"/>
          <c:showLegendKey val="0"/>
          <c:showVal val="1"/>
          <c:showCatName val="0"/>
          <c:showSerName val="0"/>
          <c:showPercent val="0"/>
          <c:showBubbleSize val="0"/>
        </c:dLbls>
        <c:gapWidth val="370"/>
        <c:overlap val="-27"/>
        <c:axId val="603097088"/>
        <c:axId val="603095120"/>
      </c:barChart>
      <c:catAx>
        <c:axId val="60309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03095120"/>
        <c:crosses val="autoZero"/>
        <c:auto val="1"/>
        <c:lblAlgn val="ctr"/>
        <c:lblOffset val="100"/>
        <c:noMultiLvlLbl val="0"/>
      </c:catAx>
      <c:valAx>
        <c:axId val="603095120"/>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03097088"/>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rgbClr val="EB493D"/>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IN"/>
              <a:t>comparison of male female literacy rate in rural and urban area</a:t>
            </a:r>
          </a:p>
        </c:rich>
      </c:tx>
      <c:overlay val="0"/>
      <c:spPr>
        <a:solidFill>
          <a:schemeClr val="bg1"/>
        </a:solidFill>
        <a:ln>
          <a:noFill/>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Sheet7!$B$11</c:f>
              <c:strCache>
                <c:ptCount val="1"/>
                <c:pt idx="0">
                  <c:v>female</c:v>
                </c:pt>
              </c:strCache>
            </c:strRef>
          </c:tx>
          <c:spPr>
            <a:solidFill>
              <a:schemeClr val="accent2">
                <a:lumMod val="75000"/>
                <a:alpha val="82000"/>
              </a:schemeClr>
            </a:solidFill>
            <a:ln>
              <a:solidFill>
                <a:schemeClr val="accent1"/>
              </a:solidFill>
            </a:ln>
            <a:effectLst/>
            <a:sp3d>
              <a:contourClr>
                <a:schemeClr val="accent1"/>
              </a:contourClr>
            </a:sp3d>
          </c:spPr>
          <c:invertIfNegative val="0"/>
          <c:dLbls>
            <c:spPr>
              <a:solidFill>
                <a:srgbClr val="FFFF00"/>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Sheet7!$A$12:$A$13</c:f>
              <c:strCache>
                <c:ptCount val="2"/>
                <c:pt idx="0">
                  <c:v>rural</c:v>
                </c:pt>
                <c:pt idx="1">
                  <c:v>urban</c:v>
                </c:pt>
              </c:strCache>
            </c:strRef>
          </c:cat>
          <c:val>
            <c:numRef>
              <c:f>Sheet7!$B$12:$B$13</c:f>
              <c:numCache>
                <c:formatCode>General</c:formatCode>
                <c:ptCount val="2"/>
                <c:pt idx="0">
                  <c:v>58</c:v>
                </c:pt>
                <c:pt idx="1">
                  <c:v>79</c:v>
                </c:pt>
              </c:numCache>
            </c:numRef>
          </c:val>
          <c:extLst>
            <c:ext xmlns:c16="http://schemas.microsoft.com/office/drawing/2014/chart" uri="{C3380CC4-5D6E-409C-BE32-E72D297353CC}">
              <c16:uniqueId val="{00000000-20A6-453A-8534-99CD9E22845B}"/>
            </c:ext>
          </c:extLst>
        </c:ser>
        <c:ser>
          <c:idx val="1"/>
          <c:order val="1"/>
          <c:tx>
            <c:strRef>
              <c:f>Sheet7!$C$11</c:f>
              <c:strCache>
                <c:ptCount val="1"/>
                <c:pt idx="0">
                  <c:v>male</c:v>
                </c:pt>
              </c:strCache>
            </c:strRef>
          </c:tx>
          <c:spPr>
            <a:solidFill>
              <a:schemeClr val="tx2">
                <a:lumMod val="60000"/>
                <a:lumOff val="40000"/>
              </a:schemeClr>
            </a:solidFill>
            <a:ln>
              <a:solidFill>
                <a:schemeClr val="accent2"/>
              </a:solidFill>
            </a:ln>
            <a:effectLst/>
            <a:sp3d>
              <a:contourClr>
                <a:schemeClr val="accent2"/>
              </a:contourClr>
            </a:sp3d>
          </c:spPr>
          <c:invertIfNegative val="0"/>
          <c:dLbls>
            <c:spPr>
              <a:solidFill>
                <a:srgbClr val="FFFF00"/>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Sheet7!$A$12:$A$13</c:f>
              <c:strCache>
                <c:ptCount val="2"/>
                <c:pt idx="0">
                  <c:v>rural</c:v>
                </c:pt>
                <c:pt idx="1">
                  <c:v>urban</c:v>
                </c:pt>
              </c:strCache>
            </c:strRef>
          </c:cat>
          <c:val>
            <c:numRef>
              <c:f>Sheet7!$C$12:$C$13</c:f>
              <c:numCache>
                <c:formatCode>General</c:formatCode>
                <c:ptCount val="2"/>
                <c:pt idx="0">
                  <c:v>77</c:v>
                </c:pt>
                <c:pt idx="1">
                  <c:v>89</c:v>
                </c:pt>
              </c:numCache>
            </c:numRef>
          </c:val>
          <c:extLst>
            <c:ext xmlns:c16="http://schemas.microsoft.com/office/drawing/2014/chart" uri="{C3380CC4-5D6E-409C-BE32-E72D297353CC}">
              <c16:uniqueId val="{00000001-20A6-453A-8534-99CD9E22845B}"/>
            </c:ext>
          </c:extLst>
        </c:ser>
        <c:dLbls>
          <c:showLegendKey val="0"/>
          <c:showVal val="1"/>
          <c:showCatName val="0"/>
          <c:showSerName val="0"/>
          <c:showPercent val="0"/>
          <c:showBubbleSize val="0"/>
        </c:dLbls>
        <c:gapWidth val="160"/>
        <c:gapDepth val="0"/>
        <c:shape val="box"/>
        <c:axId val="592220944"/>
        <c:axId val="592222256"/>
        <c:axId val="463281904"/>
      </c:bar3DChart>
      <c:catAx>
        <c:axId val="5922209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2222256"/>
        <c:crosses val="autoZero"/>
        <c:auto val="1"/>
        <c:lblAlgn val="ctr"/>
        <c:lblOffset val="100"/>
        <c:noMultiLvlLbl val="0"/>
      </c:catAx>
      <c:valAx>
        <c:axId val="592222256"/>
        <c:scaling>
          <c:orientation val="minMax"/>
        </c:scaling>
        <c:delete val="0"/>
        <c:axPos val="l"/>
        <c:majorGridlines>
          <c:spPr>
            <a:ln>
              <a:solidFill>
                <a:schemeClr val="tx1">
                  <a:lumMod val="50000"/>
                  <a:lumOff val="50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2220944"/>
        <c:crosses val="autoZero"/>
        <c:crossBetween val="between"/>
      </c:valAx>
      <c:serAx>
        <c:axId val="463281904"/>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2222256"/>
        <c:crosses val="autoZero"/>
      </c:serAx>
      <c:spPr>
        <a:noFill/>
        <a:ln>
          <a:noFill/>
        </a:ln>
        <a:effectLst/>
      </c:spPr>
    </c:plotArea>
    <c:legend>
      <c:legendPos val="t"/>
      <c:layout>
        <c:manualLayout>
          <c:xMode val="edge"/>
          <c:yMode val="edge"/>
          <c:x val="0.83073407610792172"/>
          <c:y val="0.31141304347826088"/>
          <c:w val="0.14544827429712495"/>
          <c:h val="6.1141732283464569E-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management project divyajyoti.xlsx]Sheet1!PivotTable1</c:name>
    <c:fmtId val="11"/>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IN"/>
              <a:t>rural-urban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 Rural - Person</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Sheet1!$A$4</c:f>
              <c:strCache>
                <c:ptCount val="1"/>
                <c:pt idx="0">
                  <c:v>All India</c:v>
                </c:pt>
              </c:strCache>
            </c:strRef>
          </c:cat>
          <c:val>
            <c:numRef>
              <c:f>Sheet1!$B$4</c:f>
              <c:numCache>
                <c:formatCode>General</c:formatCode>
                <c:ptCount val="1"/>
                <c:pt idx="0">
                  <c:v>68</c:v>
                </c:pt>
              </c:numCache>
            </c:numRef>
          </c:val>
          <c:extLst>
            <c:ext xmlns:c16="http://schemas.microsoft.com/office/drawing/2014/chart" uri="{C3380CC4-5D6E-409C-BE32-E72D297353CC}">
              <c16:uniqueId val="{00000000-8221-4914-931E-8DADBBA36F5B}"/>
            </c:ext>
          </c:extLst>
        </c:ser>
        <c:ser>
          <c:idx val="1"/>
          <c:order val="1"/>
          <c:tx>
            <c:strRef>
              <c:f>Sheet1!$C$3</c:f>
              <c:strCache>
                <c:ptCount val="1"/>
                <c:pt idx="0">
                  <c:v> Urban - Persons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Sheet1!$A$4</c:f>
              <c:strCache>
                <c:ptCount val="1"/>
                <c:pt idx="0">
                  <c:v>All India</c:v>
                </c:pt>
              </c:strCache>
            </c:strRef>
          </c:cat>
          <c:val>
            <c:numRef>
              <c:f>Sheet1!$C$4</c:f>
              <c:numCache>
                <c:formatCode>General</c:formatCode>
                <c:ptCount val="1"/>
                <c:pt idx="0">
                  <c:v>84</c:v>
                </c:pt>
              </c:numCache>
            </c:numRef>
          </c:val>
          <c:extLst>
            <c:ext xmlns:c16="http://schemas.microsoft.com/office/drawing/2014/chart" uri="{C3380CC4-5D6E-409C-BE32-E72D297353CC}">
              <c16:uniqueId val="{00000001-8221-4914-931E-8DADBBA36F5B}"/>
            </c:ext>
          </c:extLst>
        </c:ser>
        <c:dLbls>
          <c:dLblPos val="outEnd"/>
          <c:showLegendKey val="0"/>
          <c:showVal val="1"/>
          <c:showCatName val="0"/>
          <c:showSerName val="0"/>
          <c:showPercent val="0"/>
          <c:showBubbleSize val="0"/>
        </c:dLbls>
        <c:gapWidth val="444"/>
        <c:overlap val="-90"/>
        <c:axId val="488411792"/>
        <c:axId val="488410152"/>
      </c:barChart>
      <c:catAx>
        <c:axId val="488411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en-US"/>
          </a:p>
        </c:txPr>
        <c:crossAx val="488410152"/>
        <c:crosses val="autoZero"/>
        <c:auto val="1"/>
        <c:lblAlgn val="ctr"/>
        <c:lblOffset val="100"/>
        <c:noMultiLvlLbl val="0"/>
      </c:catAx>
      <c:valAx>
        <c:axId val="488410152"/>
        <c:scaling>
          <c:orientation val="minMax"/>
        </c:scaling>
        <c:delete val="1"/>
        <c:axPos val="l"/>
        <c:numFmt formatCode="General" sourceLinked="1"/>
        <c:majorTickMark val="none"/>
        <c:minorTickMark val="none"/>
        <c:tickLblPos val="nextTo"/>
        <c:crossAx val="48841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states in lower to higher range in each census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stacked"/>
        <c:varyColors val="0"/>
        <c:ser>
          <c:idx val="4"/>
          <c:order val="4"/>
          <c:tx>
            <c:strRef>
              <c:f>Sheet2!$F$2</c:f>
              <c:strCache>
                <c:ptCount val="1"/>
                <c:pt idx="0">
                  <c:v>low range &lt;50</c:v>
                </c:pt>
              </c:strCache>
            </c:strRef>
          </c:tx>
          <c:spPr>
            <a:solidFill>
              <a:schemeClr val="accent5"/>
            </a:solidFill>
            <a:ln w="190500">
              <a:solidFill>
                <a:srgbClr val="FF0000"/>
              </a:solidFill>
              <a:miter lim="800000"/>
            </a:ln>
            <a:effectLst/>
          </c:spPr>
          <c:invertIfNegative val="0"/>
          <c:cat>
            <c:strRef>
              <c:f>Sheet2!$A$3:$A$38</c:f>
              <c:strCache>
                <c:ptCount val="36"/>
                <c:pt idx="0">
                  <c:v>All India</c:v>
                </c:pt>
                <c:pt idx="1">
                  <c:v>Andhra Pradesh</c:v>
                </c:pt>
                <c:pt idx="2">
                  <c:v>Arunachal Pradesh</c:v>
                </c:pt>
                <c:pt idx="3">
                  <c:v>Assam</c:v>
                </c:pt>
                <c:pt idx="4">
                  <c:v>Bihar</c:v>
                </c:pt>
                <c:pt idx="5">
                  <c:v>Chhatisgarh</c:v>
                </c:pt>
                <c:pt idx="6">
                  <c:v>Goa</c:v>
                </c:pt>
                <c:pt idx="7">
                  <c:v>Gujarat</c:v>
                </c:pt>
                <c:pt idx="8">
                  <c:v>Haryana</c:v>
                </c:pt>
                <c:pt idx="9">
                  <c:v>Himachal Pradesh</c:v>
                </c:pt>
                <c:pt idx="10">
                  <c:v>Jammu and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Punjab</c:v>
                </c:pt>
                <c:pt idx="22">
                  <c:v>Rajasthan</c:v>
                </c:pt>
                <c:pt idx="23">
                  <c:v>Sikkim</c:v>
                </c:pt>
                <c:pt idx="24">
                  <c:v>Tamil Nadu</c:v>
                </c:pt>
                <c:pt idx="25">
                  <c:v>Tripura</c:v>
                </c:pt>
                <c:pt idx="26">
                  <c:v>Uttar Pradesh</c:v>
                </c:pt>
                <c:pt idx="27">
                  <c:v>Uttaranchal</c:v>
                </c:pt>
                <c:pt idx="28">
                  <c:v>West Bengal</c:v>
                </c:pt>
                <c:pt idx="29">
                  <c:v>A. and N. Islands</c:v>
                </c:pt>
                <c:pt idx="30">
                  <c:v>Chandigarh</c:v>
                </c:pt>
                <c:pt idx="31">
                  <c:v>D. and N. Haveli</c:v>
                </c:pt>
                <c:pt idx="32">
                  <c:v>Daman and Diu</c:v>
                </c:pt>
                <c:pt idx="33">
                  <c:v>Delhi</c:v>
                </c:pt>
                <c:pt idx="34">
                  <c:v>Lakshadweep</c:v>
                </c:pt>
                <c:pt idx="35">
                  <c:v>Puducherry</c:v>
                </c:pt>
              </c:strCache>
            </c:strRef>
          </c:cat>
          <c:val>
            <c:numRef>
              <c:f>Sheet2!$F$3:$F$38</c:f>
              <c:numCache>
                <c:formatCode>General</c:formatCode>
                <c:ptCount val="36"/>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numCache>
            </c:numRef>
          </c:val>
          <c:extLst>
            <c:ext xmlns:c16="http://schemas.microsoft.com/office/drawing/2014/chart" uri="{C3380CC4-5D6E-409C-BE32-E72D297353CC}">
              <c16:uniqueId val="{00000000-DAA5-43CB-BD49-1F1D1E008CF6}"/>
            </c:ext>
          </c:extLst>
        </c:ser>
        <c:ser>
          <c:idx val="5"/>
          <c:order val="5"/>
          <c:tx>
            <c:strRef>
              <c:f>Sheet2!$G$2</c:f>
              <c:strCache>
                <c:ptCount val="1"/>
                <c:pt idx="0">
                  <c:v>Medium range &lt;50-80</c:v>
                </c:pt>
              </c:strCache>
            </c:strRef>
          </c:tx>
          <c:spPr>
            <a:solidFill>
              <a:srgbClr val="FFFF00"/>
            </a:solidFill>
            <a:ln w="228600">
              <a:solidFill>
                <a:srgbClr val="FFFF00"/>
              </a:solidFill>
              <a:miter lim="800000"/>
            </a:ln>
            <a:effectLst/>
          </c:spPr>
          <c:invertIfNegative val="0"/>
          <c:cat>
            <c:strRef>
              <c:f>Sheet2!$A$3:$A$38</c:f>
              <c:strCache>
                <c:ptCount val="36"/>
                <c:pt idx="0">
                  <c:v>All India</c:v>
                </c:pt>
                <c:pt idx="1">
                  <c:v>Andhra Pradesh</c:v>
                </c:pt>
                <c:pt idx="2">
                  <c:v>Arunachal Pradesh</c:v>
                </c:pt>
                <c:pt idx="3">
                  <c:v>Assam</c:v>
                </c:pt>
                <c:pt idx="4">
                  <c:v>Bihar</c:v>
                </c:pt>
                <c:pt idx="5">
                  <c:v>Chhatisgarh</c:v>
                </c:pt>
                <c:pt idx="6">
                  <c:v>Goa</c:v>
                </c:pt>
                <c:pt idx="7">
                  <c:v>Gujarat</c:v>
                </c:pt>
                <c:pt idx="8">
                  <c:v>Haryana</c:v>
                </c:pt>
                <c:pt idx="9">
                  <c:v>Himachal Pradesh</c:v>
                </c:pt>
                <c:pt idx="10">
                  <c:v>Jammu and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Punjab</c:v>
                </c:pt>
                <c:pt idx="22">
                  <c:v>Rajasthan</c:v>
                </c:pt>
                <c:pt idx="23">
                  <c:v>Sikkim</c:v>
                </c:pt>
                <c:pt idx="24">
                  <c:v>Tamil Nadu</c:v>
                </c:pt>
                <c:pt idx="25">
                  <c:v>Tripura</c:v>
                </c:pt>
                <c:pt idx="26">
                  <c:v>Uttar Pradesh</c:v>
                </c:pt>
                <c:pt idx="27">
                  <c:v>Uttaranchal</c:v>
                </c:pt>
                <c:pt idx="28">
                  <c:v>West Bengal</c:v>
                </c:pt>
                <c:pt idx="29">
                  <c:v>A. and N. Islands</c:v>
                </c:pt>
                <c:pt idx="30">
                  <c:v>Chandigarh</c:v>
                </c:pt>
                <c:pt idx="31">
                  <c:v>D. and N. Haveli</c:v>
                </c:pt>
                <c:pt idx="32">
                  <c:v>Daman and Diu</c:v>
                </c:pt>
                <c:pt idx="33">
                  <c:v>Delhi</c:v>
                </c:pt>
                <c:pt idx="34">
                  <c:v>Lakshadweep</c:v>
                </c:pt>
                <c:pt idx="35">
                  <c:v>Puducherry</c:v>
                </c:pt>
              </c:strCache>
            </c:strRef>
          </c:cat>
          <c:val>
            <c:numRef>
              <c:f>Sheet2!$G$3:$G$38</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30</c:v>
                </c:pt>
              </c:numCache>
            </c:numRef>
          </c:val>
          <c:extLst>
            <c:ext xmlns:c16="http://schemas.microsoft.com/office/drawing/2014/chart" uri="{C3380CC4-5D6E-409C-BE32-E72D297353CC}">
              <c16:uniqueId val="{00000001-DAA5-43CB-BD49-1F1D1E008CF6}"/>
            </c:ext>
          </c:extLst>
        </c:ser>
        <c:ser>
          <c:idx val="6"/>
          <c:order val="6"/>
          <c:tx>
            <c:strRef>
              <c:f>Sheet2!$H$2</c:f>
              <c:strCache>
                <c:ptCount val="1"/>
                <c:pt idx="0">
                  <c:v>high range &gt;80</c:v>
                </c:pt>
              </c:strCache>
            </c:strRef>
          </c:tx>
          <c:spPr>
            <a:solidFill>
              <a:schemeClr val="accent1">
                <a:lumMod val="60000"/>
              </a:schemeClr>
            </a:solidFill>
            <a:ln w="193675" cap="sq">
              <a:solidFill>
                <a:srgbClr val="92D050"/>
              </a:solidFill>
              <a:miter lim="800000"/>
            </a:ln>
            <a:effectLst/>
          </c:spPr>
          <c:invertIfNegative val="0"/>
          <c:cat>
            <c:strRef>
              <c:f>Sheet2!$A$3:$A$38</c:f>
              <c:strCache>
                <c:ptCount val="36"/>
                <c:pt idx="0">
                  <c:v>All India</c:v>
                </c:pt>
                <c:pt idx="1">
                  <c:v>Andhra Pradesh</c:v>
                </c:pt>
                <c:pt idx="2">
                  <c:v>Arunachal Pradesh</c:v>
                </c:pt>
                <c:pt idx="3">
                  <c:v>Assam</c:v>
                </c:pt>
                <c:pt idx="4">
                  <c:v>Bihar</c:v>
                </c:pt>
                <c:pt idx="5">
                  <c:v>Chhatisgarh</c:v>
                </c:pt>
                <c:pt idx="6">
                  <c:v>Goa</c:v>
                </c:pt>
                <c:pt idx="7">
                  <c:v>Gujarat</c:v>
                </c:pt>
                <c:pt idx="8">
                  <c:v>Haryana</c:v>
                </c:pt>
                <c:pt idx="9">
                  <c:v>Himachal Pradesh</c:v>
                </c:pt>
                <c:pt idx="10">
                  <c:v>Jammu and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Punjab</c:v>
                </c:pt>
                <c:pt idx="22">
                  <c:v>Rajasthan</c:v>
                </c:pt>
                <c:pt idx="23">
                  <c:v>Sikkim</c:v>
                </c:pt>
                <c:pt idx="24">
                  <c:v>Tamil Nadu</c:v>
                </c:pt>
                <c:pt idx="25">
                  <c:v>Tripura</c:v>
                </c:pt>
                <c:pt idx="26">
                  <c:v>Uttar Pradesh</c:v>
                </c:pt>
                <c:pt idx="27">
                  <c:v>Uttaranchal</c:v>
                </c:pt>
                <c:pt idx="28">
                  <c:v>West Bengal</c:v>
                </c:pt>
                <c:pt idx="29">
                  <c:v>A. and N. Islands</c:v>
                </c:pt>
                <c:pt idx="30">
                  <c:v>Chandigarh</c:v>
                </c:pt>
                <c:pt idx="31">
                  <c:v>D. and N. Haveli</c:v>
                </c:pt>
                <c:pt idx="32">
                  <c:v>Daman and Diu</c:v>
                </c:pt>
                <c:pt idx="33">
                  <c:v>Delhi</c:v>
                </c:pt>
                <c:pt idx="34">
                  <c:v>Lakshadweep</c:v>
                </c:pt>
                <c:pt idx="35">
                  <c:v>Puducherry</c:v>
                </c:pt>
              </c:strCache>
            </c:strRef>
          </c:cat>
          <c:val>
            <c:numRef>
              <c:f>Sheet2!$H$3:$H$38</c:f>
              <c:numCache>
                <c:formatCode>General</c:formatCode>
                <c:ptCount val="36"/>
                <c:pt idx="0">
                  <c:v>80</c:v>
                </c:pt>
                <c:pt idx="1">
                  <c:v>80</c:v>
                </c:pt>
                <c:pt idx="2">
                  <c:v>80</c:v>
                </c:pt>
                <c:pt idx="3">
                  <c:v>80</c:v>
                </c:pt>
                <c:pt idx="4">
                  <c:v>80</c:v>
                </c:pt>
                <c:pt idx="5">
                  <c:v>80</c:v>
                </c:pt>
                <c:pt idx="6">
                  <c:v>80</c:v>
                </c:pt>
                <c:pt idx="7">
                  <c:v>80</c:v>
                </c:pt>
                <c:pt idx="8">
                  <c:v>80</c:v>
                </c:pt>
                <c:pt idx="9">
                  <c:v>80</c:v>
                </c:pt>
                <c:pt idx="10">
                  <c:v>80</c:v>
                </c:pt>
                <c:pt idx="11">
                  <c:v>80</c:v>
                </c:pt>
                <c:pt idx="12">
                  <c:v>80</c:v>
                </c:pt>
                <c:pt idx="13">
                  <c:v>80</c:v>
                </c:pt>
                <c:pt idx="14">
                  <c:v>80</c:v>
                </c:pt>
                <c:pt idx="15">
                  <c:v>80</c:v>
                </c:pt>
                <c:pt idx="16">
                  <c:v>80</c:v>
                </c:pt>
                <c:pt idx="17">
                  <c:v>80</c:v>
                </c:pt>
                <c:pt idx="18">
                  <c:v>80</c:v>
                </c:pt>
                <c:pt idx="19">
                  <c:v>80</c:v>
                </c:pt>
                <c:pt idx="20">
                  <c:v>80</c:v>
                </c:pt>
                <c:pt idx="21">
                  <c:v>80</c:v>
                </c:pt>
                <c:pt idx="22">
                  <c:v>80</c:v>
                </c:pt>
                <c:pt idx="23">
                  <c:v>80</c:v>
                </c:pt>
                <c:pt idx="24">
                  <c:v>80</c:v>
                </c:pt>
                <c:pt idx="25">
                  <c:v>80</c:v>
                </c:pt>
                <c:pt idx="26">
                  <c:v>80</c:v>
                </c:pt>
                <c:pt idx="27">
                  <c:v>80</c:v>
                </c:pt>
                <c:pt idx="28">
                  <c:v>80</c:v>
                </c:pt>
                <c:pt idx="29">
                  <c:v>80</c:v>
                </c:pt>
                <c:pt idx="30">
                  <c:v>80</c:v>
                </c:pt>
                <c:pt idx="31">
                  <c:v>80</c:v>
                </c:pt>
                <c:pt idx="32">
                  <c:v>80</c:v>
                </c:pt>
                <c:pt idx="33">
                  <c:v>80</c:v>
                </c:pt>
                <c:pt idx="34">
                  <c:v>80</c:v>
                </c:pt>
                <c:pt idx="35">
                  <c:v>80</c:v>
                </c:pt>
              </c:numCache>
            </c:numRef>
          </c:val>
          <c:extLst>
            <c:ext xmlns:c16="http://schemas.microsoft.com/office/drawing/2014/chart" uri="{C3380CC4-5D6E-409C-BE32-E72D297353CC}">
              <c16:uniqueId val="{00000002-DAA5-43CB-BD49-1F1D1E008CF6}"/>
            </c:ext>
          </c:extLst>
        </c:ser>
        <c:dLbls>
          <c:showLegendKey val="0"/>
          <c:showVal val="0"/>
          <c:showCatName val="0"/>
          <c:showSerName val="0"/>
          <c:showPercent val="0"/>
          <c:showBubbleSize val="0"/>
        </c:dLbls>
        <c:gapWidth val="219"/>
        <c:overlap val="100"/>
        <c:axId val="566587832"/>
        <c:axId val="566588160"/>
      </c:barChart>
      <c:lineChart>
        <c:grouping val="standard"/>
        <c:varyColors val="0"/>
        <c:ser>
          <c:idx val="0"/>
          <c:order val="0"/>
          <c:tx>
            <c:strRef>
              <c:f>Sheet2!$B$2</c:f>
              <c:strCache>
                <c:ptCount val="1"/>
                <c:pt idx="0">
                  <c:v>1991</c:v>
                </c:pt>
              </c:strCache>
            </c:strRef>
          </c:tx>
          <c:spPr>
            <a:ln w="22225" cap="rnd">
              <a:solidFill>
                <a:srgbClr val="66FFFF"/>
              </a:solidFill>
              <a:round/>
            </a:ln>
            <a:effectLst/>
          </c:spPr>
          <c:marker>
            <c:symbol val="circle"/>
            <c:size val="5"/>
            <c:spPr>
              <a:solidFill>
                <a:srgbClr val="66FFFF"/>
              </a:solidFill>
              <a:ln w="9525">
                <a:solidFill>
                  <a:schemeClr val="accent1"/>
                </a:solidFill>
              </a:ln>
              <a:effectLst/>
            </c:spPr>
          </c:marker>
          <c:cat>
            <c:strRef>
              <c:f>Sheet2!$A$3:$A$38</c:f>
              <c:strCache>
                <c:ptCount val="36"/>
                <c:pt idx="0">
                  <c:v>All India</c:v>
                </c:pt>
                <c:pt idx="1">
                  <c:v>Andhra Pradesh</c:v>
                </c:pt>
                <c:pt idx="2">
                  <c:v>Arunachal Pradesh</c:v>
                </c:pt>
                <c:pt idx="3">
                  <c:v>Assam</c:v>
                </c:pt>
                <c:pt idx="4">
                  <c:v>Bihar</c:v>
                </c:pt>
                <c:pt idx="5">
                  <c:v>Chhatisgarh</c:v>
                </c:pt>
                <c:pt idx="6">
                  <c:v>Goa</c:v>
                </c:pt>
                <c:pt idx="7">
                  <c:v>Gujarat</c:v>
                </c:pt>
                <c:pt idx="8">
                  <c:v>Haryana</c:v>
                </c:pt>
                <c:pt idx="9">
                  <c:v>Himachal Pradesh</c:v>
                </c:pt>
                <c:pt idx="10">
                  <c:v>Jammu and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Punjab</c:v>
                </c:pt>
                <c:pt idx="22">
                  <c:v>Rajasthan</c:v>
                </c:pt>
                <c:pt idx="23">
                  <c:v>Sikkim</c:v>
                </c:pt>
                <c:pt idx="24">
                  <c:v>Tamil Nadu</c:v>
                </c:pt>
                <c:pt idx="25">
                  <c:v>Tripura</c:v>
                </c:pt>
                <c:pt idx="26">
                  <c:v>Uttar Pradesh</c:v>
                </c:pt>
                <c:pt idx="27">
                  <c:v>Uttaranchal</c:v>
                </c:pt>
                <c:pt idx="28">
                  <c:v>West Bengal</c:v>
                </c:pt>
                <c:pt idx="29">
                  <c:v>A. and N. Islands</c:v>
                </c:pt>
                <c:pt idx="30">
                  <c:v>Chandigarh</c:v>
                </c:pt>
                <c:pt idx="31">
                  <c:v>D. and N. Haveli</c:v>
                </c:pt>
                <c:pt idx="32">
                  <c:v>Daman and Diu</c:v>
                </c:pt>
                <c:pt idx="33">
                  <c:v>Delhi</c:v>
                </c:pt>
                <c:pt idx="34">
                  <c:v>Lakshadweep</c:v>
                </c:pt>
                <c:pt idx="35">
                  <c:v>Puducherry</c:v>
                </c:pt>
              </c:strCache>
            </c:strRef>
          </c:cat>
          <c:val>
            <c:numRef>
              <c:f>Sheet2!$B$3:$B$38</c:f>
              <c:numCache>
                <c:formatCode>General</c:formatCode>
                <c:ptCount val="36"/>
                <c:pt idx="0">
                  <c:v>39</c:v>
                </c:pt>
                <c:pt idx="1">
                  <c:v>33</c:v>
                </c:pt>
                <c:pt idx="2">
                  <c:v>30</c:v>
                </c:pt>
                <c:pt idx="3">
                  <c:v>43</c:v>
                </c:pt>
                <c:pt idx="4">
                  <c:v>22</c:v>
                </c:pt>
                <c:pt idx="5">
                  <c:v>28</c:v>
                </c:pt>
                <c:pt idx="6">
                  <c:v>67</c:v>
                </c:pt>
                <c:pt idx="7">
                  <c:v>49</c:v>
                </c:pt>
                <c:pt idx="8">
                  <c:v>41</c:v>
                </c:pt>
                <c:pt idx="9">
                  <c:v>52</c:v>
                </c:pt>
                <c:pt idx="10">
                  <c:v>0</c:v>
                </c:pt>
                <c:pt idx="11">
                  <c:v>26</c:v>
                </c:pt>
                <c:pt idx="12">
                  <c:v>44</c:v>
                </c:pt>
                <c:pt idx="13">
                  <c:v>86</c:v>
                </c:pt>
                <c:pt idx="14">
                  <c:v>29</c:v>
                </c:pt>
                <c:pt idx="15">
                  <c:v>52</c:v>
                </c:pt>
                <c:pt idx="16">
                  <c:v>48</c:v>
                </c:pt>
                <c:pt idx="17">
                  <c:v>45</c:v>
                </c:pt>
                <c:pt idx="18">
                  <c:v>79</c:v>
                </c:pt>
                <c:pt idx="19">
                  <c:v>55</c:v>
                </c:pt>
                <c:pt idx="20">
                  <c:v>35</c:v>
                </c:pt>
                <c:pt idx="21">
                  <c:v>50</c:v>
                </c:pt>
                <c:pt idx="22">
                  <c:v>20</c:v>
                </c:pt>
                <c:pt idx="23">
                  <c:v>47</c:v>
                </c:pt>
                <c:pt idx="24">
                  <c:v>51</c:v>
                </c:pt>
                <c:pt idx="25">
                  <c:v>50</c:v>
                </c:pt>
                <c:pt idx="26">
                  <c:v>24</c:v>
                </c:pt>
                <c:pt idx="27">
                  <c:v>42</c:v>
                </c:pt>
                <c:pt idx="28">
                  <c:v>47</c:v>
                </c:pt>
                <c:pt idx="29">
                  <c:v>66</c:v>
                </c:pt>
                <c:pt idx="30">
                  <c:v>72</c:v>
                </c:pt>
                <c:pt idx="31">
                  <c:v>27</c:v>
                </c:pt>
                <c:pt idx="32">
                  <c:v>59</c:v>
                </c:pt>
                <c:pt idx="33">
                  <c:v>67</c:v>
                </c:pt>
                <c:pt idx="34">
                  <c:v>73</c:v>
                </c:pt>
                <c:pt idx="35">
                  <c:v>66</c:v>
                </c:pt>
              </c:numCache>
            </c:numRef>
          </c:val>
          <c:smooth val="0"/>
          <c:extLst>
            <c:ext xmlns:c16="http://schemas.microsoft.com/office/drawing/2014/chart" uri="{C3380CC4-5D6E-409C-BE32-E72D297353CC}">
              <c16:uniqueId val="{00000003-DAA5-43CB-BD49-1F1D1E008CF6}"/>
            </c:ext>
          </c:extLst>
        </c:ser>
        <c:ser>
          <c:idx val="1"/>
          <c:order val="1"/>
          <c:tx>
            <c:strRef>
              <c:f>Sheet2!$C$2</c:f>
              <c:strCache>
                <c:ptCount val="1"/>
                <c:pt idx="0">
                  <c:v>2001</c:v>
                </c:pt>
              </c:strCache>
            </c:strRef>
          </c:tx>
          <c:spPr>
            <a:ln w="22225" cap="rnd">
              <a:solidFill>
                <a:srgbClr val="002060"/>
              </a:solidFill>
              <a:round/>
            </a:ln>
            <a:effectLst/>
          </c:spPr>
          <c:marker>
            <c:symbol val="circle"/>
            <c:size val="5"/>
            <c:spPr>
              <a:solidFill>
                <a:srgbClr val="002060"/>
              </a:solidFill>
              <a:ln w="9525">
                <a:solidFill>
                  <a:schemeClr val="accent2"/>
                </a:solidFill>
              </a:ln>
              <a:effectLst/>
            </c:spPr>
          </c:marker>
          <c:cat>
            <c:strRef>
              <c:f>Sheet2!$A$3:$A$38</c:f>
              <c:strCache>
                <c:ptCount val="36"/>
                <c:pt idx="0">
                  <c:v>All India</c:v>
                </c:pt>
                <c:pt idx="1">
                  <c:v>Andhra Pradesh</c:v>
                </c:pt>
                <c:pt idx="2">
                  <c:v>Arunachal Pradesh</c:v>
                </c:pt>
                <c:pt idx="3">
                  <c:v>Assam</c:v>
                </c:pt>
                <c:pt idx="4">
                  <c:v>Bihar</c:v>
                </c:pt>
                <c:pt idx="5">
                  <c:v>Chhatisgarh</c:v>
                </c:pt>
                <c:pt idx="6">
                  <c:v>Goa</c:v>
                </c:pt>
                <c:pt idx="7">
                  <c:v>Gujarat</c:v>
                </c:pt>
                <c:pt idx="8">
                  <c:v>Haryana</c:v>
                </c:pt>
                <c:pt idx="9">
                  <c:v>Himachal Pradesh</c:v>
                </c:pt>
                <c:pt idx="10">
                  <c:v>Jammu and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Punjab</c:v>
                </c:pt>
                <c:pt idx="22">
                  <c:v>Rajasthan</c:v>
                </c:pt>
                <c:pt idx="23">
                  <c:v>Sikkim</c:v>
                </c:pt>
                <c:pt idx="24">
                  <c:v>Tamil Nadu</c:v>
                </c:pt>
                <c:pt idx="25">
                  <c:v>Tripura</c:v>
                </c:pt>
                <c:pt idx="26">
                  <c:v>Uttar Pradesh</c:v>
                </c:pt>
                <c:pt idx="27">
                  <c:v>Uttaranchal</c:v>
                </c:pt>
                <c:pt idx="28">
                  <c:v>West Bengal</c:v>
                </c:pt>
                <c:pt idx="29">
                  <c:v>A. and N. Islands</c:v>
                </c:pt>
                <c:pt idx="30">
                  <c:v>Chandigarh</c:v>
                </c:pt>
                <c:pt idx="31">
                  <c:v>D. and N. Haveli</c:v>
                </c:pt>
                <c:pt idx="32">
                  <c:v>Daman and Diu</c:v>
                </c:pt>
                <c:pt idx="33">
                  <c:v>Delhi</c:v>
                </c:pt>
                <c:pt idx="34">
                  <c:v>Lakshadweep</c:v>
                </c:pt>
                <c:pt idx="35">
                  <c:v>Puducherry</c:v>
                </c:pt>
              </c:strCache>
            </c:strRef>
          </c:cat>
          <c:val>
            <c:numRef>
              <c:f>Sheet2!$C$3:$C$38</c:f>
              <c:numCache>
                <c:formatCode>General</c:formatCode>
                <c:ptCount val="36"/>
                <c:pt idx="0">
                  <c:v>54</c:v>
                </c:pt>
                <c:pt idx="1">
                  <c:v>50</c:v>
                </c:pt>
                <c:pt idx="2">
                  <c:v>44</c:v>
                </c:pt>
                <c:pt idx="3">
                  <c:v>55</c:v>
                </c:pt>
                <c:pt idx="4">
                  <c:v>33</c:v>
                </c:pt>
                <c:pt idx="5">
                  <c:v>52</c:v>
                </c:pt>
                <c:pt idx="6">
                  <c:v>75</c:v>
                </c:pt>
                <c:pt idx="7">
                  <c:v>58</c:v>
                </c:pt>
                <c:pt idx="8">
                  <c:v>56</c:v>
                </c:pt>
                <c:pt idx="9">
                  <c:v>67</c:v>
                </c:pt>
                <c:pt idx="10">
                  <c:v>43</c:v>
                </c:pt>
                <c:pt idx="11">
                  <c:v>39</c:v>
                </c:pt>
                <c:pt idx="12">
                  <c:v>57</c:v>
                </c:pt>
                <c:pt idx="13">
                  <c:v>88</c:v>
                </c:pt>
                <c:pt idx="14">
                  <c:v>50</c:v>
                </c:pt>
                <c:pt idx="15">
                  <c:v>67</c:v>
                </c:pt>
                <c:pt idx="16">
                  <c:v>61</c:v>
                </c:pt>
                <c:pt idx="17">
                  <c:v>60</c:v>
                </c:pt>
                <c:pt idx="18">
                  <c:v>87</c:v>
                </c:pt>
                <c:pt idx="19">
                  <c:v>62</c:v>
                </c:pt>
                <c:pt idx="20">
                  <c:v>51</c:v>
                </c:pt>
                <c:pt idx="21">
                  <c:v>63</c:v>
                </c:pt>
                <c:pt idx="22">
                  <c:v>44</c:v>
                </c:pt>
                <c:pt idx="23">
                  <c:v>60</c:v>
                </c:pt>
                <c:pt idx="24">
                  <c:v>64</c:v>
                </c:pt>
                <c:pt idx="25">
                  <c:v>65</c:v>
                </c:pt>
                <c:pt idx="26">
                  <c:v>42</c:v>
                </c:pt>
                <c:pt idx="27">
                  <c:v>60</c:v>
                </c:pt>
                <c:pt idx="28">
                  <c:v>60</c:v>
                </c:pt>
                <c:pt idx="29">
                  <c:v>75</c:v>
                </c:pt>
                <c:pt idx="30">
                  <c:v>77</c:v>
                </c:pt>
                <c:pt idx="31">
                  <c:v>40</c:v>
                </c:pt>
                <c:pt idx="32">
                  <c:v>66</c:v>
                </c:pt>
                <c:pt idx="33">
                  <c:v>75</c:v>
                </c:pt>
                <c:pt idx="34">
                  <c:v>81</c:v>
                </c:pt>
                <c:pt idx="35">
                  <c:v>74</c:v>
                </c:pt>
              </c:numCache>
            </c:numRef>
          </c:val>
          <c:smooth val="0"/>
          <c:extLst>
            <c:ext xmlns:c16="http://schemas.microsoft.com/office/drawing/2014/chart" uri="{C3380CC4-5D6E-409C-BE32-E72D297353CC}">
              <c16:uniqueId val="{00000004-DAA5-43CB-BD49-1F1D1E008CF6}"/>
            </c:ext>
          </c:extLst>
        </c:ser>
        <c:ser>
          <c:idx val="2"/>
          <c:order val="2"/>
          <c:tx>
            <c:strRef>
              <c:f>Sheet2!$D$2</c:f>
              <c:strCache>
                <c:ptCount val="1"/>
                <c:pt idx="0">
                  <c:v>2011R</c:v>
                </c:pt>
              </c:strCache>
            </c:strRef>
          </c:tx>
          <c:spPr>
            <a:ln w="22225" cap="rnd">
              <a:solidFill>
                <a:srgbClr val="FF00FF"/>
              </a:solidFill>
              <a:round/>
            </a:ln>
            <a:effectLst/>
          </c:spPr>
          <c:marker>
            <c:symbol val="circle"/>
            <c:size val="5"/>
            <c:spPr>
              <a:solidFill>
                <a:srgbClr val="FF00FF"/>
              </a:solidFill>
              <a:ln w="9525">
                <a:solidFill>
                  <a:schemeClr val="accent3"/>
                </a:solidFill>
              </a:ln>
              <a:effectLst/>
            </c:spPr>
          </c:marker>
          <c:cat>
            <c:strRef>
              <c:f>Sheet2!$A$3:$A$38</c:f>
              <c:strCache>
                <c:ptCount val="36"/>
                <c:pt idx="0">
                  <c:v>All India</c:v>
                </c:pt>
                <c:pt idx="1">
                  <c:v>Andhra Pradesh</c:v>
                </c:pt>
                <c:pt idx="2">
                  <c:v>Arunachal Pradesh</c:v>
                </c:pt>
                <c:pt idx="3">
                  <c:v>Assam</c:v>
                </c:pt>
                <c:pt idx="4">
                  <c:v>Bihar</c:v>
                </c:pt>
                <c:pt idx="5">
                  <c:v>Chhatisgarh</c:v>
                </c:pt>
                <c:pt idx="6">
                  <c:v>Goa</c:v>
                </c:pt>
                <c:pt idx="7">
                  <c:v>Gujarat</c:v>
                </c:pt>
                <c:pt idx="8">
                  <c:v>Haryana</c:v>
                </c:pt>
                <c:pt idx="9">
                  <c:v>Himachal Pradesh</c:v>
                </c:pt>
                <c:pt idx="10">
                  <c:v>Jammu and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Punjab</c:v>
                </c:pt>
                <c:pt idx="22">
                  <c:v>Rajasthan</c:v>
                </c:pt>
                <c:pt idx="23">
                  <c:v>Sikkim</c:v>
                </c:pt>
                <c:pt idx="24">
                  <c:v>Tamil Nadu</c:v>
                </c:pt>
                <c:pt idx="25">
                  <c:v>Tripura</c:v>
                </c:pt>
                <c:pt idx="26">
                  <c:v>Uttar Pradesh</c:v>
                </c:pt>
                <c:pt idx="27">
                  <c:v>Uttaranchal</c:v>
                </c:pt>
                <c:pt idx="28">
                  <c:v>West Bengal</c:v>
                </c:pt>
                <c:pt idx="29">
                  <c:v>A. and N. Islands</c:v>
                </c:pt>
                <c:pt idx="30">
                  <c:v>Chandigarh</c:v>
                </c:pt>
                <c:pt idx="31">
                  <c:v>D. and N. Haveli</c:v>
                </c:pt>
                <c:pt idx="32">
                  <c:v>Daman and Diu</c:v>
                </c:pt>
                <c:pt idx="33">
                  <c:v>Delhi</c:v>
                </c:pt>
                <c:pt idx="34">
                  <c:v>Lakshadweep</c:v>
                </c:pt>
                <c:pt idx="35">
                  <c:v>Puducherry</c:v>
                </c:pt>
              </c:strCache>
            </c:strRef>
          </c:cat>
          <c:val>
            <c:numRef>
              <c:f>Sheet2!$D$3:$D$38</c:f>
              <c:numCache>
                <c:formatCode>General</c:formatCode>
                <c:ptCount val="36"/>
                <c:pt idx="0">
                  <c:v>68</c:v>
                </c:pt>
                <c:pt idx="1">
                  <c:v>60</c:v>
                </c:pt>
                <c:pt idx="2">
                  <c:v>60</c:v>
                </c:pt>
                <c:pt idx="3">
                  <c:v>69</c:v>
                </c:pt>
                <c:pt idx="4">
                  <c:v>60</c:v>
                </c:pt>
                <c:pt idx="5">
                  <c:v>66</c:v>
                </c:pt>
                <c:pt idx="6">
                  <c:v>87</c:v>
                </c:pt>
                <c:pt idx="7">
                  <c:v>72</c:v>
                </c:pt>
                <c:pt idx="8">
                  <c:v>71</c:v>
                </c:pt>
                <c:pt idx="9">
                  <c:v>82</c:v>
                </c:pt>
                <c:pt idx="10">
                  <c:v>63</c:v>
                </c:pt>
                <c:pt idx="11">
                  <c:v>61</c:v>
                </c:pt>
                <c:pt idx="12">
                  <c:v>69</c:v>
                </c:pt>
                <c:pt idx="13">
                  <c:v>93</c:v>
                </c:pt>
                <c:pt idx="14">
                  <c:v>64</c:v>
                </c:pt>
                <c:pt idx="15">
                  <c:v>77</c:v>
                </c:pt>
                <c:pt idx="16">
                  <c:v>76</c:v>
                </c:pt>
                <c:pt idx="17">
                  <c:v>70</c:v>
                </c:pt>
                <c:pt idx="18">
                  <c:v>84</c:v>
                </c:pt>
                <c:pt idx="19">
                  <c:v>75</c:v>
                </c:pt>
                <c:pt idx="20">
                  <c:v>70</c:v>
                </c:pt>
                <c:pt idx="21">
                  <c:v>71</c:v>
                </c:pt>
                <c:pt idx="22">
                  <c:v>61</c:v>
                </c:pt>
                <c:pt idx="23">
                  <c:v>79</c:v>
                </c:pt>
                <c:pt idx="24">
                  <c:v>74</c:v>
                </c:pt>
                <c:pt idx="25">
                  <c:v>85</c:v>
                </c:pt>
                <c:pt idx="26">
                  <c:v>66</c:v>
                </c:pt>
                <c:pt idx="27">
                  <c:v>76</c:v>
                </c:pt>
                <c:pt idx="28">
                  <c:v>72</c:v>
                </c:pt>
                <c:pt idx="29">
                  <c:v>85</c:v>
                </c:pt>
                <c:pt idx="30">
                  <c:v>81</c:v>
                </c:pt>
                <c:pt idx="31">
                  <c:v>64</c:v>
                </c:pt>
                <c:pt idx="32">
                  <c:v>82</c:v>
                </c:pt>
                <c:pt idx="33">
                  <c:v>82</c:v>
                </c:pt>
                <c:pt idx="34">
                  <c:v>92</c:v>
                </c:pt>
                <c:pt idx="35">
                  <c:v>80</c:v>
                </c:pt>
              </c:numCache>
            </c:numRef>
          </c:val>
          <c:smooth val="0"/>
          <c:extLst>
            <c:ext xmlns:c16="http://schemas.microsoft.com/office/drawing/2014/chart" uri="{C3380CC4-5D6E-409C-BE32-E72D297353CC}">
              <c16:uniqueId val="{00000005-DAA5-43CB-BD49-1F1D1E008CF6}"/>
            </c:ext>
          </c:extLst>
        </c:ser>
        <c:ser>
          <c:idx val="3"/>
          <c:order val="3"/>
          <c:tx>
            <c:strRef>
              <c:f>Sheet2!$E$2</c:f>
              <c:strCache>
                <c:ptCount val="1"/>
                <c:pt idx="0">
                  <c:v>2011U</c:v>
                </c:pt>
              </c:strCache>
            </c:strRef>
          </c:tx>
          <c:spPr>
            <a:ln w="22225" cap="rnd">
              <a:solidFill>
                <a:srgbClr val="7030A0">
                  <a:alpha val="92000"/>
                </a:srgbClr>
              </a:solidFill>
              <a:round/>
            </a:ln>
            <a:effectLst/>
          </c:spPr>
          <c:marker>
            <c:symbol val="circle"/>
            <c:size val="5"/>
            <c:spPr>
              <a:solidFill>
                <a:srgbClr val="7030A0"/>
              </a:solidFill>
              <a:ln w="9525">
                <a:solidFill>
                  <a:schemeClr val="accent4"/>
                </a:solidFill>
              </a:ln>
              <a:effectLst/>
            </c:spPr>
          </c:marker>
          <c:cat>
            <c:strRef>
              <c:f>Sheet2!$A$3:$A$38</c:f>
              <c:strCache>
                <c:ptCount val="36"/>
                <c:pt idx="0">
                  <c:v>All India</c:v>
                </c:pt>
                <c:pt idx="1">
                  <c:v>Andhra Pradesh</c:v>
                </c:pt>
                <c:pt idx="2">
                  <c:v>Arunachal Pradesh</c:v>
                </c:pt>
                <c:pt idx="3">
                  <c:v>Assam</c:v>
                </c:pt>
                <c:pt idx="4">
                  <c:v>Bihar</c:v>
                </c:pt>
                <c:pt idx="5">
                  <c:v>Chhatisgarh</c:v>
                </c:pt>
                <c:pt idx="6">
                  <c:v>Goa</c:v>
                </c:pt>
                <c:pt idx="7">
                  <c:v>Gujarat</c:v>
                </c:pt>
                <c:pt idx="8">
                  <c:v>Haryana</c:v>
                </c:pt>
                <c:pt idx="9">
                  <c:v>Himachal Pradesh</c:v>
                </c:pt>
                <c:pt idx="10">
                  <c:v>Jammu and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Punjab</c:v>
                </c:pt>
                <c:pt idx="22">
                  <c:v>Rajasthan</c:v>
                </c:pt>
                <c:pt idx="23">
                  <c:v>Sikkim</c:v>
                </c:pt>
                <c:pt idx="24">
                  <c:v>Tamil Nadu</c:v>
                </c:pt>
                <c:pt idx="25">
                  <c:v>Tripura</c:v>
                </c:pt>
                <c:pt idx="26">
                  <c:v>Uttar Pradesh</c:v>
                </c:pt>
                <c:pt idx="27">
                  <c:v>Uttaranchal</c:v>
                </c:pt>
                <c:pt idx="28">
                  <c:v>West Bengal</c:v>
                </c:pt>
                <c:pt idx="29">
                  <c:v>A. and N. Islands</c:v>
                </c:pt>
                <c:pt idx="30">
                  <c:v>Chandigarh</c:v>
                </c:pt>
                <c:pt idx="31">
                  <c:v>D. and N. Haveli</c:v>
                </c:pt>
                <c:pt idx="32">
                  <c:v>Daman and Diu</c:v>
                </c:pt>
                <c:pt idx="33">
                  <c:v>Delhi</c:v>
                </c:pt>
                <c:pt idx="34">
                  <c:v>Lakshadweep</c:v>
                </c:pt>
                <c:pt idx="35">
                  <c:v>Puducherry</c:v>
                </c:pt>
              </c:strCache>
            </c:strRef>
          </c:cat>
          <c:val>
            <c:numRef>
              <c:f>Sheet2!$E$3:$E$38</c:f>
              <c:numCache>
                <c:formatCode>General</c:formatCode>
                <c:ptCount val="36"/>
                <c:pt idx="0">
                  <c:v>84</c:v>
                </c:pt>
                <c:pt idx="1">
                  <c:v>80</c:v>
                </c:pt>
                <c:pt idx="2">
                  <c:v>83</c:v>
                </c:pt>
                <c:pt idx="3">
                  <c:v>89</c:v>
                </c:pt>
                <c:pt idx="4">
                  <c:v>77</c:v>
                </c:pt>
                <c:pt idx="5">
                  <c:v>84</c:v>
                </c:pt>
                <c:pt idx="6">
                  <c:v>90</c:v>
                </c:pt>
                <c:pt idx="7">
                  <c:v>86</c:v>
                </c:pt>
                <c:pt idx="8">
                  <c:v>83</c:v>
                </c:pt>
                <c:pt idx="9">
                  <c:v>91</c:v>
                </c:pt>
                <c:pt idx="10">
                  <c:v>77</c:v>
                </c:pt>
                <c:pt idx="11">
                  <c:v>82</c:v>
                </c:pt>
                <c:pt idx="12">
                  <c:v>86</c:v>
                </c:pt>
                <c:pt idx="13">
                  <c:v>95</c:v>
                </c:pt>
                <c:pt idx="14">
                  <c:v>83</c:v>
                </c:pt>
                <c:pt idx="15">
                  <c:v>89</c:v>
                </c:pt>
                <c:pt idx="16">
                  <c:v>85</c:v>
                </c:pt>
                <c:pt idx="17">
                  <c:v>91</c:v>
                </c:pt>
                <c:pt idx="18">
                  <c:v>98</c:v>
                </c:pt>
                <c:pt idx="19">
                  <c:v>90</c:v>
                </c:pt>
                <c:pt idx="20">
                  <c:v>86</c:v>
                </c:pt>
                <c:pt idx="21">
                  <c:v>83</c:v>
                </c:pt>
                <c:pt idx="22">
                  <c:v>80</c:v>
                </c:pt>
                <c:pt idx="23">
                  <c:v>89</c:v>
                </c:pt>
                <c:pt idx="24">
                  <c:v>87</c:v>
                </c:pt>
                <c:pt idx="25">
                  <c:v>94</c:v>
                </c:pt>
                <c:pt idx="26">
                  <c:v>75</c:v>
                </c:pt>
                <c:pt idx="27">
                  <c:v>85</c:v>
                </c:pt>
                <c:pt idx="28">
                  <c:v>85</c:v>
                </c:pt>
                <c:pt idx="29">
                  <c:v>90</c:v>
                </c:pt>
                <c:pt idx="30">
                  <c:v>86</c:v>
                </c:pt>
                <c:pt idx="31">
                  <c:v>90</c:v>
                </c:pt>
                <c:pt idx="32">
                  <c:v>89</c:v>
                </c:pt>
                <c:pt idx="33">
                  <c:v>86</c:v>
                </c:pt>
                <c:pt idx="34">
                  <c:v>92</c:v>
                </c:pt>
                <c:pt idx="35">
                  <c:v>89</c:v>
                </c:pt>
              </c:numCache>
            </c:numRef>
          </c:val>
          <c:smooth val="0"/>
          <c:extLst>
            <c:ext xmlns:c16="http://schemas.microsoft.com/office/drawing/2014/chart" uri="{C3380CC4-5D6E-409C-BE32-E72D297353CC}">
              <c16:uniqueId val="{00000006-DAA5-43CB-BD49-1F1D1E008CF6}"/>
            </c:ext>
          </c:extLst>
        </c:ser>
        <c:dLbls>
          <c:showLegendKey val="0"/>
          <c:showVal val="0"/>
          <c:showCatName val="0"/>
          <c:showSerName val="0"/>
          <c:showPercent val="0"/>
          <c:showBubbleSize val="0"/>
        </c:dLbls>
        <c:marker val="1"/>
        <c:smooth val="0"/>
        <c:axId val="566587832"/>
        <c:axId val="566588160"/>
      </c:lineChart>
      <c:catAx>
        <c:axId val="566587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6588160"/>
        <c:crosses val="autoZero"/>
        <c:auto val="1"/>
        <c:lblAlgn val="ctr"/>
        <c:lblOffset val="100"/>
        <c:noMultiLvlLbl val="0"/>
      </c:catAx>
      <c:valAx>
        <c:axId val="56658816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6587832"/>
        <c:crosses val="autoZero"/>
        <c:crossBetween val="between"/>
      </c:valAx>
      <c:spPr>
        <a:noFill/>
        <a:ln>
          <a:noFill/>
        </a:ln>
        <a:effectLst/>
      </c:spPr>
    </c:plotArea>
    <c:legend>
      <c:legendPos val="b"/>
      <c:overlay val="0"/>
      <c:spPr>
        <a:noFill/>
        <a:ln>
          <a:solidFill>
            <a:srgbClr val="66FFFF"/>
          </a:solid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management project divyajyoti.xlsx]state and ut!PivotTable6</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1991</a:t>
            </a:r>
          </a:p>
        </c:rich>
      </c:tx>
      <c:layout>
        <c:manualLayout>
          <c:xMode val="edge"/>
          <c:yMode val="edge"/>
          <c:x val="0.45361111111111119"/>
          <c:y val="6.74030329542140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a:sp3d/>
        </c:spPr>
      </c:pivotFmt>
      <c:pivotFmt>
        <c:idx val="4"/>
        <c:spPr>
          <a:solidFill>
            <a:schemeClr val="accent4">
              <a:lumMod val="75000"/>
            </a:schemeClr>
          </a:solidFill>
          <a:ln>
            <a:noFill/>
          </a:ln>
          <a:effectLst/>
          <a:sp3d/>
        </c:spPr>
      </c:pivotFmt>
      <c:pivotFmt>
        <c:idx val="5"/>
        <c:spPr>
          <a:solidFill>
            <a:schemeClr val="accent4">
              <a:lumMod val="75000"/>
            </a:schemeClr>
          </a:solidFill>
          <a:ln>
            <a:noFill/>
          </a:ln>
          <a:effectLst/>
          <a:sp3d/>
        </c:spPr>
      </c:pivotFmt>
      <c:pivotFmt>
        <c:idx val="6"/>
        <c:spPr>
          <a:solidFill>
            <a:schemeClr val="accent4">
              <a:lumMod val="75000"/>
            </a:schemeClr>
          </a:solidFill>
          <a:ln>
            <a:noFill/>
          </a:ln>
          <a:effectLst/>
          <a:sp3d/>
        </c:spPr>
      </c:pivotFmt>
      <c:pivotFmt>
        <c:idx val="7"/>
        <c:spPr>
          <a:solidFill>
            <a:schemeClr val="accent4">
              <a:lumMod val="75000"/>
            </a:schemeClr>
          </a:solidFill>
          <a:ln>
            <a:noFill/>
          </a:ln>
          <a:effectLst/>
          <a:sp3d/>
        </c:spPr>
      </c:pivotFmt>
      <c:pivotFmt>
        <c:idx val="8"/>
        <c:spPr>
          <a:solidFill>
            <a:schemeClr val="accent4">
              <a:lumMod val="75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025371828521432E-2"/>
          <c:y val="0.27152340332458441"/>
          <c:w val="0.79180971128608912"/>
          <c:h val="0.41443569553805776"/>
        </c:manualLayout>
      </c:layout>
      <c:bar3DChart>
        <c:barDir val="col"/>
        <c:grouping val="standard"/>
        <c:varyColors val="0"/>
        <c:ser>
          <c:idx val="0"/>
          <c:order val="0"/>
          <c:tx>
            <c:strRef>
              <c:f>'state and ut'!$I$3</c:f>
              <c:strCache>
                <c:ptCount val="1"/>
                <c:pt idx="0">
                  <c:v>Total</c:v>
                </c:pt>
              </c:strCache>
            </c:strRef>
          </c:tx>
          <c:spPr>
            <a:solidFill>
              <a:schemeClr val="accent4">
                <a:lumMod val="75000"/>
              </a:schemeClr>
            </a:solidFill>
            <a:ln>
              <a:noFill/>
            </a:ln>
            <a:effectLst/>
            <a:sp3d/>
          </c:spPr>
          <c:invertIfNegative val="0"/>
          <c:dPt>
            <c:idx val="1"/>
            <c:invertIfNegative val="0"/>
            <c:bubble3D val="0"/>
            <c:extLst>
              <c:ext xmlns:c16="http://schemas.microsoft.com/office/drawing/2014/chart" uri="{C3380CC4-5D6E-409C-BE32-E72D297353CC}">
                <c16:uniqueId val="{00000004-CE41-42A5-AE37-FF41A3C00808}"/>
              </c:ext>
            </c:extLst>
          </c:dPt>
          <c:dPt>
            <c:idx val="3"/>
            <c:invertIfNegative val="0"/>
            <c:bubble3D val="0"/>
            <c:extLst>
              <c:ext xmlns:c16="http://schemas.microsoft.com/office/drawing/2014/chart" uri="{C3380CC4-5D6E-409C-BE32-E72D297353CC}">
                <c16:uniqueId val="{00000002-CE41-42A5-AE37-FF41A3C00808}"/>
              </c:ext>
            </c:extLst>
          </c:dPt>
          <c:dPt>
            <c:idx val="5"/>
            <c:invertIfNegative val="0"/>
            <c:bubble3D val="0"/>
            <c:extLst>
              <c:ext xmlns:c16="http://schemas.microsoft.com/office/drawing/2014/chart" uri="{C3380CC4-5D6E-409C-BE32-E72D297353CC}">
                <c16:uniqueId val="{00000000-CE41-42A5-AE37-FF41A3C00808}"/>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and ut'!$H$4:$H$9</c:f>
              <c:strCache>
                <c:ptCount val="6"/>
                <c:pt idx="0">
                  <c:v>Goa</c:v>
                </c:pt>
                <c:pt idx="1">
                  <c:v>Himachal Pradesh</c:v>
                </c:pt>
                <c:pt idx="2">
                  <c:v>Kerala</c:v>
                </c:pt>
                <c:pt idx="3">
                  <c:v>Maharashtra</c:v>
                </c:pt>
                <c:pt idx="4">
                  <c:v>Mizoram</c:v>
                </c:pt>
                <c:pt idx="5">
                  <c:v>Nagaland</c:v>
                </c:pt>
              </c:strCache>
            </c:strRef>
          </c:cat>
          <c:val>
            <c:numRef>
              <c:f>'state and ut'!$I$4:$I$9</c:f>
              <c:numCache>
                <c:formatCode>General</c:formatCode>
                <c:ptCount val="6"/>
                <c:pt idx="0">
                  <c:v>67</c:v>
                </c:pt>
                <c:pt idx="1">
                  <c:v>52</c:v>
                </c:pt>
                <c:pt idx="2">
                  <c:v>86</c:v>
                </c:pt>
                <c:pt idx="3">
                  <c:v>52</c:v>
                </c:pt>
                <c:pt idx="4">
                  <c:v>79</c:v>
                </c:pt>
                <c:pt idx="5">
                  <c:v>55</c:v>
                </c:pt>
              </c:numCache>
            </c:numRef>
          </c:val>
          <c:extLst>
            <c:ext xmlns:c16="http://schemas.microsoft.com/office/drawing/2014/chart" uri="{C3380CC4-5D6E-409C-BE32-E72D297353CC}">
              <c16:uniqueId val="{00000000-07C6-4B89-B023-A5076DF43404}"/>
            </c:ext>
          </c:extLst>
        </c:ser>
        <c:dLbls>
          <c:showLegendKey val="0"/>
          <c:showVal val="1"/>
          <c:showCatName val="0"/>
          <c:showSerName val="0"/>
          <c:showPercent val="0"/>
          <c:showBubbleSize val="0"/>
        </c:dLbls>
        <c:gapWidth val="150"/>
        <c:shape val="box"/>
        <c:axId val="444478984"/>
        <c:axId val="444472424"/>
        <c:axId val="450227312"/>
      </c:bar3DChart>
      <c:catAx>
        <c:axId val="444478984"/>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dk1"/>
                </a:solidFill>
                <a:latin typeface="+mn-lt"/>
                <a:ea typeface="+mn-ea"/>
                <a:cs typeface="+mn-cs"/>
              </a:defRPr>
            </a:pPr>
            <a:endParaRPr lang="en-US"/>
          </a:p>
        </c:txPr>
        <c:crossAx val="444472424"/>
        <c:crosses val="autoZero"/>
        <c:auto val="1"/>
        <c:lblAlgn val="ctr"/>
        <c:lblOffset val="100"/>
        <c:noMultiLvlLbl val="0"/>
      </c:catAx>
      <c:valAx>
        <c:axId val="444472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44478984"/>
        <c:crosses val="autoZero"/>
        <c:crossBetween val="between"/>
      </c:valAx>
      <c:serAx>
        <c:axId val="45022731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4447242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management project divyajyoti.xlsx]state and ut!PivotTable7</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2001</a:t>
            </a:r>
          </a:p>
        </c:rich>
      </c:tx>
      <c:layout>
        <c:manualLayout>
          <c:xMode val="edge"/>
          <c:yMode val="edge"/>
          <c:x val="0.45361111111111119"/>
          <c:y val="4.42548848060659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563888888888889"/>
          <c:y val="0.17893081073199182"/>
          <c:w val="0.74930730533683276"/>
          <c:h val="0.44793525809273843"/>
        </c:manualLayout>
      </c:layout>
      <c:bar3DChart>
        <c:barDir val="col"/>
        <c:grouping val="standard"/>
        <c:varyColors val="0"/>
        <c:ser>
          <c:idx val="0"/>
          <c:order val="0"/>
          <c:tx>
            <c:strRef>
              <c:f>'state and ut'!$I$14</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and ut'!$H$15:$H$19</c:f>
              <c:strCache>
                <c:ptCount val="5"/>
                <c:pt idx="0">
                  <c:v>Goa</c:v>
                </c:pt>
                <c:pt idx="1">
                  <c:v>Himachal Pradesh</c:v>
                </c:pt>
                <c:pt idx="2">
                  <c:v>Kerala</c:v>
                </c:pt>
                <c:pt idx="3">
                  <c:v>Maharashtra</c:v>
                </c:pt>
                <c:pt idx="4">
                  <c:v>Mizoram</c:v>
                </c:pt>
              </c:strCache>
            </c:strRef>
          </c:cat>
          <c:val>
            <c:numRef>
              <c:f>'state and ut'!$I$15:$I$19</c:f>
              <c:numCache>
                <c:formatCode>General</c:formatCode>
                <c:ptCount val="5"/>
                <c:pt idx="0">
                  <c:v>75</c:v>
                </c:pt>
                <c:pt idx="1">
                  <c:v>67</c:v>
                </c:pt>
                <c:pt idx="2">
                  <c:v>88</c:v>
                </c:pt>
                <c:pt idx="3">
                  <c:v>67</c:v>
                </c:pt>
                <c:pt idx="4">
                  <c:v>87</c:v>
                </c:pt>
              </c:numCache>
            </c:numRef>
          </c:val>
          <c:extLst>
            <c:ext xmlns:c16="http://schemas.microsoft.com/office/drawing/2014/chart" uri="{C3380CC4-5D6E-409C-BE32-E72D297353CC}">
              <c16:uniqueId val="{00000000-6B56-46EE-B24D-A44CE935EAD8}"/>
            </c:ext>
          </c:extLst>
        </c:ser>
        <c:dLbls>
          <c:showLegendKey val="0"/>
          <c:showVal val="1"/>
          <c:showCatName val="0"/>
          <c:showSerName val="0"/>
          <c:showPercent val="0"/>
          <c:showBubbleSize val="0"/>
        </c:dLbls>
        <c:gapWidth val="150"/>
        <c:shape val="box"/>
        <c:axId val="599858920"/>
        <c:axId val="599866464"/>
        <c:axId val="586620736"/>
      </c:bar3DChart>
      <c:catAx>
        <c:axId val="599858920"/>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dk1"/>
                </a:solidFill>
                <a:latin typeface="+mn-lt"/>
                <a:ea typeface="+mn-ea"/>
                <a:cs typeface="+mn-cs"/>
              </a:defRPr>
            </a:pPr>
            <a:endParaRPr lang="en-US"/>
          </a:p>
        </c:txPr>
        <c:crossAx val="599866464"/>
        <c:crosses val="autoZero"/>
        <c:auto val="1"/>
        <c:lblAlgn val="ctr"/>
        <c:lblOffset val="100"/>
        <c:noMultiLvlLbl val="0"/>
      </c:catAx>
      <c:valAx>
        <c:axId val="59986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9858920"/>
        <c:crosses val="autoZero"/>
        <c:crossBetween val="between"/>
      </c:valAx>
      <c:serAx>
        <c:axId val="5866207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986646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[data management project divyajyoti.xlsx]state and ut!PivotTable8</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2011R</a:t>
            </a:r>
          </a:p>
        </c:rich>
      </c:tx>
      <c:layout>
        <c:manualLayout>
          <c:xMode val="edge"/>
          <c:yMode val="edge"/>
          <c:x val="0.44169444444444439"/>
          <c:y val="5.35141440653251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3"/>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3"/>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025371828521434E-2"/>
          <c:y val="0.21133821813939924"/>
          <c:w val="0.84866163604549427"/>
          <c:h val="0.5388338436862059"/>
        </c:manualLayout>
      </c:layout>
      <c:bar3DChart>
        <c:barDir val="col"/>
        <c:grouping val="standard"/>
        <c:varyColors val="0"/>
        <c:ser>
          <c:idx val="0"/>
          <c:order val="0"/>
          <c:tx>
            <c:strRef>
              <c:f>'state and ut'!$I$25</c:f>
              <c:strCache>
                <c:ptCount val="1"/>
                <c:pt idx="0">
                  <c:v>Total</c:v>
                </c:pt>
              </c:strCache>
            </c:strRef>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and ut'!$H$26:$H$30</c:f>
              <c:strCache>
                <c:ptCount val="5"/>
                <c:pt idx="0">
                  <c:v>Goa</c:v>
                </c:pt>
                <c:pt idx="1">
                  <c:v>Himachal Pradesh</c:v>
                </c:pt>
                <c:pt idx="2">
                  <c:v>Kerala</c:v>
                </c:pt>
                <c:pt idx="3">
                  <c:v>Mizoram</c:v>
                </c:pt>
                <c:pt idx="4">
                  <c:v>Tripura</c:v>
                </c:pt>
              </c:strCache>
            </c:strRef>
          </c:cat>
          <c:val>
            <c:numRef>
              <c:f>'state and ut'!$I$26:$I$30</c:f>
              <c:numCache>
                <c:formatCode>General</c:formatCode>
                <c:ptCount val="5"/>
                <c:pt idx="0">
                  <c:v>87</c:v>
                </c:pt>
                <c:pt idx="1">
                  <c:v>82</c:v>
                </c:pt>
                <c:pt idx="2">
                  <c:v>93</c:v>
                </c:pt>
                <c:pt idx="3">
                  <c:v>84</c:v>
                </c:pt>
                <c:pt idx="4">
                  <c:v>85</c:v>
                </c:pt>
              </c:numCache>
            </c:numRef>
          </c:val>
          <c:extLst>
            <c:ext xmlns:c16="http://schemas.microsoft.com/office/drawing/2014/chart" uri="{C3380CC4-5D6E-409C-BE32-E72D297353CC}">
              <c16:uniqueId val="{00000000-C6F7-46B7-B3DC-66A9D4E67EA7}"/>
            </c:ext>
          </c:extLst>
        </c:ser>
        <c:dLbls>
          <c:showLegendKey val="0"/>
          <c:showVal val="1"/>
          <c:showCatName val="0"/>
          <c:showSerName val="0"/>
          <c:showPercent val="0"/>
          <c:showBubbleSize val="0"/>
        </c:dLbls>
        <c:gapWidth val="150"/>
        <c:shape val="box"/>
        <c:axId val="453260912"/>
        <c:axId val="453264520"/>
        <c:axId val="450219400"/>
      </c:bar3DChart>
      <c:catAx>
        <c:axId val="453260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53264520"/>
        <c:crosses val="autoZero"/>
        <c:auto val="1"/>
        <c:lblAlgn val="ctr"/>
        <c:lblOffset val="100"/>
        <c:noMultiLvlLbl val="0"/>
      </c:catAx>
      <c:valAx>
        <c:axId val="453264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53260912"/>
        <c:crosses val="autoZero"/>
        <c:crossBetween val="between"/>
      </c:valAx>
      <c:serAx>
        <c:axId val="4502194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5326452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management project divyajyoti.xlsx]state and ut!PivotTable9</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2011U</a:t>
            </a:r>
          </a:p>
        </c:rich>
      </c:tx>
      <c:layout>
        <c:manualLayout>
          <c:xMode val="edge"/>
          <c:yMode val="edge"/>
          <c:x val="0.43144444444444441"/>
          <c:y val="7.2032662583843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136482939632531E-2"/>
          <c:y val="0.22985673665791775"/>
          <c:w val="0.83599496937882767"/>
          <c:h val="0.36644101778944299"/>
        </c:manualLayout>
      </c:layout>
      <c:bar3DChart>
        <c:barDir val="col"/>
        <c:grouping val="standard"/>
        <c:varyColors val="0"/>
        <c:ser>
          <c:idx val="0"/>
          <c:order val="0"/>
          <c:tx>
            <c:strRef>
              <c:f>'state and ut'!$I$36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and ut'!$H$37:$H$41</c:f>
              <c:strCache>
                <c:ptCount val="5"/>
                <c:pt idx="0">
                  <c:v>Himachal Pradesh</c:v>
                </c:pt>
                <c:pt idx="1">
                  <c:v>Kerala</c:v>
                </c:pt>
                <c:pt idx="2">
                  <c:v>Meghalaya</c:v>
                </c:pt>
                <c:pt idx="3">
                  <c:v>Mizoram</c:v>
                </c:pt>
                <c:pt idx="4">
                  <c:v>Tripura</c:v>
                </c:pt>
              </c:strCache>
            </c:strRef>
          </c:cat>
          <c:val>
            <c:numRef>
              <c:f>'state and ut'!$I$37:$I$41</c:f>
              <c:numCache>
                <c:formatCode>General</c:formatCode>
                <c:ptCount val="5"/>
                <c:pt idx="0">
                  <c:v>91</c:v>
                </c:pt>
                <c:pt idx="1">
                  <c:v>95</c:v>
                </c:pt>
                <c:pt idx="2">
                  <c:v>91</c:v>
                </c:pt>
                <c:pt idx="3">
                  <c:v>98</c:v>
                </c:pt>
                <c:pt idx="4">
                  <c:v>94</c:v>
                </c:pt>
              </c:numCache>
            </c:numRef>
          </c:val>
          <c:extLst>
            <c:ext xmlns:c16="http://schemas.microsoft.com/office/drawing/2014/chart" uri="{C3380CC4-5D6E-409C-BE32-E72D297353CC}">
              <c16:uniqueId val="{00000000-954F-4DCE-A877-5944229E7A56}"/>
            </c:ext>
          </c:extLst>
        </c:ser>
        <c:dLbls>
          <c:showLegendKey val="0"/>
          <c:showVal val="1"/>
          <c:showCatName val="0"/>
          <c:showSerName val="0"/>
          <c:showPercent val="0"/>
          <c:showBubbleSize val="0"/>
        </c:dLbls>
        <c:gapWidth val="150"/>
        <c:shape val="box"/>
        <c:axId val="599849080"/>
        <c:axId val="599848424"/>
        <c:axId val="382472456"/>
      </c:bar3DChart>
      <c:catAx>
        <c:axId val="599849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9848424"/>
        <c:crosses val="autoZero"/>
        <c:auto val="1"/>
        <c:lblAlgn val="ctr"/>
        <c:lblOffset val="100"/>
        <c:noMultiLvlLbl val="0"/>
      </c:catAx>
      <c:valAx>
        <c:axId val="59984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9849080"/>
        <c:crosses val="autoZero"/>
        <c:crossBetween val="between"/>
      </c:valAx>
      <c:serAx>
        <c:axId val="38247245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984842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management project divyajyoti.xlsx]state and ut!PivotTable1</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1991</a:t>
            </a:r>
          </a:p>
        </c:rich>
      </c:tx>
      <c:layout>
        <c:manualLayout>
          <c:xMode val="edge"/>
          <c:yMode val="edge"/>
          <c:x val="0.45224999999999999"/>
          <c:y val="7.2032662583843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58092738407699"/>
          <c:y val="0.21133821813939924"/>
          <c:w val="0.82256714785651808"/>
          <c:h val="0.51105606590842811"/>
        </c:manualLayout>
      </c:layout>
      <c:bar3DChart>
        <c:barDir val="col"/>
        <c:grouping val="clustered"/>
        <c:varyColors val="0"/>
        <c:ser>
          <c:idx val="0"/>
          <c:order val="0"/>
          <c:tx>
            <c:strRef>
              <c:f>'state and ut'!$L$4</c:f>
              <c:strCache>
                <c:ptCount val="1"/>
                <c:pt idx="0">
                  <c:v>Total</c:v>
                </c:pt>
              </c:strCache>
            </c:strRef>
          </c:tx>
          <c:spPr>
            <a:solidFill>
              <a:schemeClr val="accent4">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and ut'!$K$5:$K$9</c:f>
              <c:strCache>
                <c:ptCount val="5"/>
                <c:pt idx="0">
                  <c:v>Bihar</c:v>
                </c:pt>
                <c:pt idx="1">
                  <c:v>Jammu and Kashmir</c:v>
                </c:pt>
                <c:pt idx="2">
                  <c:v>Jharkhand</c:v>
                </c:pt>
                <c:pt idx="3">
                  <c:v>Rajasthan</c:v>
                </c:pt>
                <c:pt idx="4">
                  <c:v>Uttar Pradesh</c:v>
                </c:pt>
              </c:strCache>
            </c:strRef>
          </c:cat>
          <c:val>
            <c:numRef>
              <c:f>'state and ut'!$L$5:$L$9</c:f>
              <c:numCache>
                <c:formatCode>General</c:formatCode>
                <c:ptCount val="5"/>
                <c:pt idx="0">
                  <c:v>22</c:v>
                </c:pt>
                <c:pt idx="1">
                  <c:v>0</c:v>
                </c:pt>
                <c:pt idx="2">
                  <c:v>26</c:v>
                </c:pt>
                <c:pt idx="3">
                  <c:v>20</c:v>
                </c:pt>
                <c:pt idx="4">
                  <c:v>24</c:v>
                </c:pt>
              </c:numCache>
            </c:numRef>
          </c:val>
          <c:extLst>
            <c:ext xmlns:c16="http://schemas.microsoft.com/office/drawing/2014/chart" uri="{C3380CC4-5D6E-409C-BE32-E72D297353CC}">
              <c16:uniqueId val="{00000000-69C3-4C28-B048-37771BF09A35}"/>
            </c:ext>
          </c:extLst>
        </c:ser>
        <c:dLbls>
          <c:showLegendKey val="0"/>
          <c:showVal val="1"/>
          <c:showCatName val="0"/>
          <c:showSerName val="0"/>
          <c:showPercent val="0"/>
          <c:showBubbleSize val="0"/>
        </c:dLbls>
        <c:gapWidth val="150"/>
        <c:shape val="box"/>
        <c:axId val="463234136"/>
        <c:axId val="463228560"/>
        <c:axId val="0"/>
      </c:bar3DChart>
      <c:catAx>
        <c:axId val="463234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3228560"/>
        <c:crosses val="autoZero"/>
        <c:auto val="1"/>
        <c:lblAlgn val="ctr"/>
        <c:lblOffset val="100"/>
        <c:noMultiLvlLbl val="0"/>
      </c:catAx>
      <c:valAx>
        <c:axId val="46322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3234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Reversed" id="23">
  <a:schemeClr val="accent3"/>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2">
  <a:schemeClr val="accent2"/>
</cs:colorStyle>
</file>

<file path=xl/charts/colors21.xml><?xml version="1.0" encoding="utf-8"?>
<cs:colorStyle xmlns:cs="http://schemas.microsoft.com/office/drawing/2012/chartStyle" xmlns:a="http://schemas.openxmlformats.org/drawingml/2006/main" meth="withinLinearReversed" id="26">
  <a:schemeClr val="accent6"/>
</cs:colorStyle>
</file>

<file path=xl/charts/colors22.xml><?xml version="1.0" encoding="utf-8"?>
<cs:colorStyle xmlns:cs="http://schemas.microsoft.com/office/drawing/2012/chartStyle" xmlns:a="http://schemas.openxmlformats.org/drawingml/2006/main" meth="withinLinearReversed" id="24">
  <a:schemeClr val="accent4"/>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3">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1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w="6350" cap="flat" cmpd="sng" algn="ctr">
        <a:solidFill>
          <a:schemeClr val="dk1">
            <a:lumMod val="15000"/>
            <a:lumOff val="85000"/>
          </a:schemeClr>
        </a:solidFill>
        <a:round/>
      </a:ln>
    </cs:spPr>
  </cs:gridlineMajor>
  <cs:gridlineMinor>
    <cs:lnRef idx="0"/>
    <cs:fillRef idx="0"/>
    <cs:effectRef idx="0"/>
    <cs:fontRef idx="minor">
      <a:schemeClr val="dk1"/>
    </cs:fontRef>
    <cs:spPr>
      <a:ln w="6350"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1</xdr:col>
      <xdr:colOff>59748</xdr:colOff>
      <xdr:row>9</xdr:row>
      <xdr:rowOff>2598</xdr:rowOff>
    </xdr:from>
    <xdr:to>
      <xdr:col>8</xdr:col>
      <xdr:colOff>365414</xdr:colOff>
      <xdr:row>23</xdr:row>
      <xdr:rowOff>78798</xdr:rowOff>
    </xdr:to>
    <xdr:graphicFrame macro="">
      <xdr:nvGraphicFramePr>
        <xdr:cNvPr id="4" name="Chart 3">
          <a:extLst>
            <a:ext uri="{FF2B5EF4-FFF2-40B4-BE49-F238E27FC236}">
              <a16:creationId xmlns:a16="http://schemas.microsoft.com/office/drawing/2014/main" id="{D798B960-C193-40BD-BD41-E6F04C6B0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514350</xdr:colOff>
      <xdr:row>9</xdr:row>
      <xdr:rowOff>66675</xdr:rowOff>
    </xdr:from>
    <xdr:to>
      <xdr:col>20</xdr:col>
      <xdr:colOff>209550</xdr:colOff>
      <xdr:row>23</xdr:row>
      <xdr:rowOff>142875</xdr:rowOff>
    </xdr:to>
    <xdr:graphicFrame macro="">
      <xdr:nvGraphicFramePr>
        <xdr:cNvPr id="5" name="Chart 4">
          <a:extLst>
            <a:ext uri="{FF2B5EF4-FFF2-40B4-BE49-F238E27FC236}">
              <a16:creationId xmlns:a16="http://schemas.microsoft.com/office/drawing/2014/main" id="{3AC55781-03C6-456F-BD59-970EAC687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409575</xdr:colOff>
      <xdr:row>13</xdr:row>
      <xdr:rowOff>47625</xdr:rowOff>
    </xdr:from>
    <xdr:to>
      <xdr:col>12</xdr:col>
      <xdr:colOff>409575</xdr:colOff>
      <xdr:row>21</xdr:row>
      <xdr:rowOff>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660F58D0-F1FC-493F-90AE-52D5D0D3E4D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895975" y="2524125"/>
              <a:ext cx="1828800" cy="1476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95250</xdr:colOff>
      <xdr:row>53</xdr:row>
      <xdr:rowOff>66675</xdr:rowOff>
    </xdr:from>
    <xdr:to>
      <xdr:col>14</xdr:col>
      <xdr:colOff>400050</xdr:colOff>
      <xdr:row>69</xdr:row>
      <xdr:rowOff>104775</xdr:rowOff>
    </xdr:to>
    <xdr:graphicFrame macro="">
      <xdr:nvGraphicFramePr>
        <xdr:cNvPr id="7" name="Chart 6">
          <a:extLst>
            <a:ext uri="{FF2B5EF4-FFF2-40B4-BE49-F238E27FC236}">
              <a16:creationId xmlns:a16="http://schemas.microsoft.com/office/drawing/2014/main" id="{E0713CEE-B170-4034-9D1F-F0DB45363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114300</xdr:colOff>
      <xdr:row>28</xdr:row>
      <xdr:rowOff>0</xdr:rowOff>
    </xdr:from>
    <xdr:to>
      <xdr:col>18</xdr:col>
      <xdr:colOff>561975</xdr:colOff>
      <xdr:row>46</xdr:row>
      <xdr:rowOff>104774</xdr:rowOff>
    </xdr:to>
    <xdr:graphicFrame macro="">
      <xdr:nvGraphicFramePr>
        <xdr:cNvPr id="8" name="Chart 7">
          <a:extLst>
            <a:ext uri="{FF2B5EF4-FFF2-40B4-BE49-F238E27FC236}">
              <a16:creationId xmlns:a16="http://schemas.microsoft.com/office/drawing/2014/main" id="{D016783C-D5B2-478D-89FC-CB3ACBCCF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0</xdr:row>
      <xdr:rowOff>95250</xdr:rowOff>
    </xdr:from>
    <xdr:to>
      <xdr:col>20</xdr:col>
      <xdr:colOff>514351</xdr:colOff>
      <xdr:row>4</xdr:row>
      <xdr:rowOff>9525</xdr:rowOff>
    </xdr:to>
    <xdr:sp macro="" textlink="">
      <xdr:nvSpPr>
        <xdr:cNvPr id="2" name="TextBox 1">
          <a:extLst>
            <a:ext uri="{FF2B5EF4-FFF2-40B4-BE49-F238E27FC236}">
              <a16:creationId xmlns:a16="http://schemas.microsoft.com/office/drawing/2014/main" id="{C7E2706E-873A-457E-AC81-D14F4A90AE07}"/>
            </a:ext>
          </a:extLst>
        </xdr:cNvPr>
        <xdr:cNvSpPr txBox="1"/>
      </xdr:nvSpPr>
      <xdr:spPr>
        <a:xfrm>
          <a:off x="200025" y="95250"/>
          <a:ext cx="12506326" cy="676275"/>
        </a:xfrm>
        <a:prstGeom prst="rect">
          <a:avLst/>
        </a:prstGeom>
        <a:ln/>
      </xdr:spPr>
      <xdr:style>
        <a:lnRef idx="3">
          <a:schemeClr val="lt1"/>
        </a:lnRef>
        <a:fillRef idx="1">
          <a:schemeClr val="accent6"/>
        </a:fillRef>
        <a:effectRef idx="1">
          <a:schemeClr val="accent6"/>
        </a:effectRef>
        <a:fontRef idx="minor">
          <a:schemeClr val="lt1"/>
        </a:fontRef>
      </xdr:style>
      <xdr:txBody>
        <a:bodyPr vertOverflow="clip" horzOverflow="clip" wrap="square" rtlCol="0" anchor="t"/>
        <a:lstStyle/>
        <a:p>
          <a:pPr algn="ctr"/>
          <a:r>
            <a:rPr lang="en-IN" sz="3200">
              <a:solidFill>
                <a:sysClr val="windowText" lastClr="000000"/>
              </a:solidFill>
              <a:latin typeface="Times New Roman" panose="02020603050405020304" pitchFamily="18" charset="0"/>
              <a:cs typeface="Times New Roman" panose="02020603050405020304" pitchFamily="18" charset="0"/>
            </a:rPr>
            <a:t>TRENDS</a:t>
          </a:r>
          <a:r>
            <a:rPr lang="en-IN" sz="3200" baseline="0">
              <a:solidFill>
                <a:sysClr val="windowText" lastClr="000000"/>
              </a:solidFill>
              <a:latin typeface="Times New Roman" panose="02020603050405020304" pitchFamily="18" charset="0"/>
              <a:cs typeface="Times New Roman" panose="02020603050405020304" pitchFamily="18" charset="0"/>
            </a:rPr>
            <a:t> IN LITERACY RATE</a:t>
          </a:r>
          <a:endParaRPr lang="en-IN" sz="3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14</xdr:row>
      <xdr:rowOff>38100</xdr:rowOff>
    </xdr:from>
    <xdr:to>
      <xdr:col>7</xdr:col>
      <xdr:colOff>466725</xdr:colOff>
      <xdr:row>28</xdr:row>
      <xdr:rowOff>114300</xdr:rowOff>
    </xdr:to>
    <xdr:graphicFrame macro="">
      <xdr:nvGraphicFramePr>
        <xdr:cNvPr id="2" name="Chart 1">
          <a:extLst>
            <a:ext uri="{FF2B5EF4-FFF2-40B4-BE49-F238E27FC236}">
              <a16:creationId xmlns:a16="http://schemas.microsoft.com/office/drawing/2014/main" id="{7EABF4E0-7933-4E0D-81DE-F8EF9190B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495300</xdr:colOff>
      <xdr:row>14</xdr:row>
      <xdr:rowOff>95250</xdr:rowOff>
    </xdr:from>
    <xdr:to>
      <xdr:col>20</xdr:col>
      <xdr:colOff>190500</xdr:colOff>
      <xdr:row>28</xdr:row>
      <xdr:rowOff>171450</xdr:rowOff>
    </xdr:to>
    <xdr:graphicFrame macro="">
      <xdr:nvGraphicFramePr>
        <xdr:cNvPr id="3" name="Chart 2">
          <a:extLst>
            <a:ext uri="{FF2B5EF4-FFF2-40B4-BE49-F238E27FC236}">
              <a16:creationId xmlns:a16="http://schemas.microsoft.com/office/drawing/2014/main" id="{C658904E-F729-4EA0-AFA2-16E86FA27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161925</xdr:colOff>
      <xdr:row>37</xdr:row>
      <xdr:rowOff>57150</xdr:rowOff>
    </xdr:from>
    <xdr:to>
      <xdr:col>7</xdr:col>
      <xdr:colOff>466725</xdr:colOff>
      <xdr:row>51</xdr:row>
      <xdr:rowOff>133350</xdr:rowOff>
    </xdr:to>
    <xdr:graphicFrame macro="">
      <xdr:nvGraphicFramePr>
        <xdr:cNvPr id="4" name="Chart 3">
          <a:extLst>
            <a:ext uri="{FF2B5EF4-FFF2-40B4-BE49-F238E27FC236}">
              <a16:creationId xmlns:a16="http://schemas.microsoft.com/office/drawing/2014/main" id="{F322C376-91A9-4CE4-9A4C-B110BC39F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495300</xdr:colOff>
      <xdr:row>37</xdr:row>
      <xdr:rowOff>9525</xdr:rowOff>
    </xdr:from>
    <xdr:to>
      <xdr:col>20</xdr:col>
      <xdr:colOff>190500</xdr:colOff>
      <xdr:row>51</xdr:row>
      <xdr:rowOff>85725</xdr:rowOff>
    </xdr:to>
    <xdr:graphicFrame macro="">
      <xdr:nvGraphicFramePr>
        <xdr:cNvPr id="5" name="Chart 4">
          <a:extLst>
            <a:ext uri="{FF2B5EF4-FFF2-40B4-BE49-F238E27FC236}">
              <a16:creationId xmlns:a16="http://schemas.microsoft.com/office/drawing/2014/main" id="{6D03C23E-B838-4F20-92F6-E6632B7A8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533400</xdr:colOff>
      <xdr:row>29</xdr:row>
      <xdr:rowOff>133350</xdr:rowOff>
    </xdr:from>
    <xdr:to>
      <xdr:col>11</xdr:col>
      <xdr:colOff>533400</xdr:colOff>
      <xdr:row>36</xdr:row>
      <xdr:rowOff>180975</xdr:rowOff>
    </xdr:to>
    <mc:AlternateContent xmlns:mc="http://schemas.openxmlformats.org/markup-compatibility/2006" xmlns:a14="http://schemas.microsoft.com/office/drawing/2010/main">
      <mc:Choice Requires="a14">
        <xdr:graphicFrame macro="">
          <xdr:nvGraphicFramePr>
            <xdr:cNvPr id="6" name="state/ut">
              <a:extLst>
                <a:ext uri="{FF2B5EF4-FFF2-40B4-BE49-F238E27FC236}">
                  <a16:creationId xmlns:a16="http://schemas.microsoft.com/office/drawing/2014/main" id="{D7D714E2-50F1-4E97-A34D-6CD19A4E1712}"/>
                </a:ext>
              </a:extLst>
            </xdr:cNvPr>
            <xdr:cNvGraphicFramePr/>
          </xdr:nvGraphicFramePr>
          <xdr:xfrm>
            <a:off x="0" y="0"/>
            <a:ext cx="0" cy="0"/>
          </xdr:xfrm>
          <a:graphic>
            <a:graphicData uri="http://schemas.microsoft.com/office/drawing/2010/slicer">
              <sle:slicer xmlns:sle="http://schemas.microsoft.com/office/drawing/2010/slicer" name="state/ut"/>
            </a:graphicData>
          </a:graphic>
        </xdr:graphicFrame>
      </mc:Choice>
      <mc:Fallback xmlns="">
        <xdr:sp macro="" textlink="">
          <xdr:nvSpPr>
            <xdr:cNvPr id="0" name=""/>
            <xdr:cNvSpPr>
              <a:spLocks noTextEdit="1"/>
            </xdr:cNvSpPr>
          </xdr:nvSpPr>
          <xdr:spPr>
            <a:xfrm>
              <a:off x="5410200" y="5657850"/>
              <a:ext cx="1828800" cy="138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171449</xdr:colOff>
      <xdr:row>0</xdr:row>
      <xdr:rowOff>133350</xdr:rowOff>
    </xdr:from>
    <xdr:to>
      <xdr:col>20</xdr:col>
      <xdr:colOff>390524</xdr:colOff>
      <xdr:row>4</xdr:row>
      <xdr:rowOff>38100</xdr:rowOff>
    </xdr:to>
    <xdr:sp macro="" textlink="">
      <xdr:nvSpPr>
        <xdr:cNvPr id="7" name="TextBox 6">
          <a:extLst>
            <a:ext uri="{FF2B5EF4-FFF2-40B4-BE49-F238E27FC236}">
              <a16:creationId xmlns:a16="http://schemas.microsoft.com/office/drawing/2014/main" id="{3754AF65-859D-452D-85F1-05D0B146929D}"/>
            </a:ext>
          </a:extLst>
        </xdr:cNvPr>
        <xdr:cNvSpPr txBox="1"/>
      </xdr:nvSpPr>
      <xdr:spPr>
        <a:xfrm>
          <a:off x="171449" y="133350"/>
          <a:ext cx="12411075" cy="666750"/>
        </a:xfrm>
        <a:prstGeom prst="rect">
          <a:avLst/>
        </a:prstGeom>
        <a:ln>
          <a:headEnd type="none" w="med" len="med"/>
          <a:tailEnd type="none" w="med" len="med"/>
        </a:ln>
      </xdr:spPr>
      <xdr:style>
        <a:lnRef idx="3">
          <a:schemeClr val="lt1"/>
        </a:lnRef>
        <a:fillRef idx="1">
          <a:schemeClr val="accent6"/>
        </a:fillRef>
        <a:effectRef idx="1">
          <a:schemeClr val="accent6"/>
        </a:effectRef>
        <a:fontRef idx="minor">
          <a:schemeClr val="lt1"/>
        </a:fontRef>
      </xdr:style>
      <xdr:txBody>
        <a:bodyPr vertOverflow="clip" horzOverflow="clip" wrap="square" rtlCol="0" anchor="t"/>
        <a:lstStyle/>
        <a:p>
          <a:pPr algn="ctr"/>
          <a:r>
            <a:rPr lang="en-IN" sz="2800" baseline="0">
              <a:solidFill>
                <a:sysClr val="windowText" lastClr="000000"/>
              </a:solidFill>
              <a:latin typeface="Times New Roman" panose="02020603050405020304" pitchFamily="18" charset="0"/>
              <a:cs typeface="Times New Roman" panose="02020603050405020304" pitchFamily="18" charset="0"/>
            </a:rPr>
            <a:t> HIGHEST AND LOWEST LITERACY RATE IN EACH CENSUS</a:t>
          </a:r>
          <a:endParaRPr lang="en-IN" sz="28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504825</xdr:colOff>
      <xdr:row>59</xdr:row>
      <xdr:rowOff>123825</xdr:rowOff>
    </xdr:from>
    <xdr:to>
      <xdr:col>8</xdr:col>
      <xdr:colOff>200025</xdr:colOff>
      <xdr:row>74</xdr:row>
      <xdr:rowOff>9525</xdr:rowOff>
    </xdr:to>
    <xdr:graphicFrame macro="">
      <xdr:nvGraphicFramePr>
        <xdr:cNvPr id="8" name="Chart 7">
          <a:extLst>
            <a:ext uri="{FF2B5EF4-FFF2-40B4-BE49-F238E27FC236}">
              <a16:creationId xmlns:a16="http://schemas.microsoft.com/office/drawing/2014/main" id="{2CCD5F14-FF45-4E1B-A4B9-EDFF45023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59</xdr:row>
      <xdr:rowOff>57150</xdr:rowOff>
    </xdr:from>
    <xdr:to>
      <xdr:col>20</xdr:col>
      <xdr:colOff>304800</xdr:colOff>
      <xdr:row>73</xdr:row>
      <xdr:rowOff>133350</xdr:rowOff>
    </xdr:to>
    <xdr:graphicFrame macro="">
      <xdr:nvGraphicFramePr>
        <xdr:cNvPr id="9" name="Chart 8">
          <a:extLst>
            <a:ext uri="{FF2B5EF4-FFF2-40B4-BE49-F238E27FC236}">
              <a16:creationId xmlns:a16="http://schemas.microsoft.com/office/drawing/2014/main" id="{A91BC899-E25F-4B9E-8D63-019E07D01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81</xdr:row>
      <xdr:rowOff>66675</xdr:rowOff>
    </xdr:from>
    <xdr:to>
      <xdr:col>8</xdr:col>
      <xdr:colOff>304800</xdr:colOff>
      <xdr:row>95</xdr:row>
      <xdr:rowOff>142875</xdr:rowOff>
    </xdr:to>
    <xdr:graphicFrame macro="">
      <xdr:nvGraphicFramePr>
        <xdr:cNvPr id="10" name="Chart 9">
          <a:extLst>
            <a:ext uri="{FF2B5EF4-FFF2-40B4-BE49-F238E27FC236}">
              <a16:creationId xmlns:a16="http://schemas.microsoft.com/office/drawing/2014/main" id="{05E8FDB6-B385-44E9-966B-9E977E6F8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590550</xdr:colOff>
      <xdr:row>80</xdr:row>
      <xdr:rowOff>133350</xdr:rowOff>
    </xdr:from>
    <xdr:to>
      <xdr:col>20</xdr:col>
      <xdr:colOff>285750</xdr:colOff>
      <xdr:row>95</xdr:row>
      <xdr:rowOff>19050</xdr:rowOff>
    </xdr:to>
    <xdr:graphicFrame macro="">
      <xdr:nvGraphicFramePr>
        <xdr:cNvPr id="11" name="Chart 10">
          <a:extLst>
            <a:ext uri="{FF2B5EF4-FFF2-40B4-BE49-F238E27FC236}">
              <a16:creationId xmlns:a16="http://schemas.microsoft.com/office/drawing/2014/main" id="{E2E03CFC-AC48-421B-9125-8D16A0DF5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161925</xdr:colOff>
      <xdr:row>74</xdr:row>
      <xdr:rowOff>19050</xdr:rowOff>
    </xdr:from>
    <xdr:to>
      <xdr:col>12</xdr:col>
      <xdr:colOff>161925</xdr:colOff>
      <xdr:row>81</xdr:row>
      <xdr:rowOff>9525</xdr:rowOff>
    </xdr:to>
    <mc:AlternateContent xmlns:mc="http://schemas.openxmlformats.org/markup-compatibility/2006" xmlns:a14="http://schemas.microsoft.com/office/drawing/2010/main">
      <mc:Choice Requires="a14">
        <xdr:graphicFrame macro="">
          <xdr:nvGraphicFramePr>
            <xdr:cNvPr id="12" name="state/ut 1">
              <a:extLst>
                <a:ext uri="{FF2B5EF4-FFF2-40B4-BE49-F238E27FC236}">
                  <a16:creationId xmlns:a16="http://schemas.microsoft.com/office/drawing/2014/main" id="{05FE1126-716F-4F12-8295-0DD4DE912DC6}"/>
                </a:ext>
              </a:extLst>
            </xdr:cNvPr>
            <xdr:cNvGraphicFramePr/>
          </xdr:nvGraphicFramePr>
          <xdr:xfrm>
            <a:off x="0" y="0"/>
            <a:ext cx="0" cy="0"/>
          </xdr:xfrm>
          <a:graphic>
            <a:graphicData uri="http://schemas.microsoft.com/office/drawing/2010/slicer">
              <sle:slicer xmlns:sle="http://schemas.microsoft.com/office/drawing/2010/slicer" name="state/ut 1"/>
            </a:graphicData>
          </a:graphic>
        </xdr:graphicFrame>
      </mc:Choice>
      <mc:Fallback xmlns="">
        <xdr:sp macro="" textlink="">
          <xdr:nvSpPr>
            <xdr:cNvPr id="0" name=""/>
            <xdr:cNvSpPr>
              <a:spLocks noTextEdit="1"/>
            </xdr:cNvSpPr>
          </xdr:nvSpPr>
          <xdr:spPr>
            <a:xfrm>
              <a:off x="5648325" y="14116050"/>
              <a:ext cx="1828800"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247649</xdr:colOff>
      <xdr:row>54</xdr:row>
      <xdr:rowOff>104775</xdr:rowOff>
    </xdr:from>
    <xdr:to>
      <xdr:col>18</xdr:col>
      <xdr:colOff>200024</xdr:colOff>
      <xdr:row>57</xdr:row>
      <xdr:rowOff>9525</xdr:rowOff>
    </xdr:to>
    <xdr:sp macro="" textlink="">
      <xdr:nvSpPr>
        <xdr:cNvPr id="13" name="TextBox 12">
          <a:extLst>
            <a:ext uri="{FF2B5EF4-FFF2-40B4-BE49-F238E27FC236}">
              <a16:creationId xmlns:a16="http://schemas.microsoft.com/office/drawing/2014/main" id="{8CC12FE0-91C5-4715-B3D3-76D9E7CFC528}"/>
            </a:ext>
          </a:extLst>
        </xdr:cNvPr>
        <xdr:cNvSpPr txBox="1"/>
      </xdr:nvSpPr>
      <xdr:spPr>
        <a:xfrm>
          <a:off x="1466849" y="10391775"/>
          <a:ext cx="9705975" cy="476250"/>
        </a:xfrm>
        <a:prstGeom prst="rect">
          <a:avLst/>
        </a:prstGeom>
        <a:ln>
          <a:headEnd type="none" w="med" len="med"/>
          <a:tailEnd type="none" w="med" len="med"/>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t"/>
        <a:lstStyle/>
        <a:p>
          <a:pPr algn="ctr"/>
          <a:r>
            <a:rPr lang="en-IN" sz="1600">
              <a:solidFill>
                <a:schemeClr val="bg1"/>
              </a:solidFill>
            </a:rPr>
            <a:t>BOTTOM</a:t>
          </a:r>
          <a:r>
            <a:rPr lang="en-IN" sz="1600" baseline="0">
              <a:solidFill>
                <a:schemeClr val="bg1"/>
              </a:solidFill>
            </a:rPr>
            <a:t> 5 STATES/UTs WITH </a:t>
          </a:r>
          <a:r>
            <a:rPr lang="en-IN" sz="1600" baseline="0">
              <a:solidFill>
                <a:sysClr val="windowText" lastClr="000000"/>
              </a:solidFill>
            </a:rPr>
            <a:t>LOWEST</a:t>
          </a:r>
          <a:r>
            <a:rPr lang="en-IN" sz="1600" baseline="0">
              <a:solidFill>
                <a:schemeClr val="bg1"/>
              </a:solidFill>
            </a:rPr>
            <a:t> LITERACY RATES </a:t>
          </a:r>
          <a:endParaRPr lang="en-IN" sz="1600">
            <a:solidFill>
              <a:schemeClr val="bg1"/>
            </a:solidFill>
          </a:endParaRPr>
        </a:p>
      </xdr:txBody>
    </xdr:sp>
    <xdr:clientData/>
  </xdr:twoCellAnchor>
  <xdr:oneCellAnchor>
    <xdr:from>
      <xdr:col>2</xdr:col>
      <xdr:colOff>447676</xdr:colOff>
      <xdr:row>9</xdr:row>
      <xdr:rowOff>104775</xdr:rowOff>
    </xdr:from>
    <xdr:ext cx="9610724" cy="428625"/>
    <xdr:sp macro="" textlink="">
      <xdr:nvSpPr>
        <xdr:cNvPr id="14" name="TextBox 13">
          <a:extLst>
            <a:ext uri="{FF2B5EF4-FFF2-40B4-BE49-F238E27FC236}">
              <a16:creationId xmlns:a16="http://schemas.microsoft.com/office/drawing/2014/main" id="{9D1163AF-260C-402C-A8A5-C2525DD86A8D}"/>
            </a:ext>
          </a:extLst>
        </xdr:cNvPr>
        <xdr:cNvSpPr txBox="1"/>
      </xdr:nvSpPr>
      <xdr:spPr>
        <a:xfrm>
          <a:off x="1666876" y="1819275"/>
          <a:ext cx="9610724" cy="42862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t">
          <a:noAutofit/>
        </a:bodyPr>
        <a:lstStyle/>
        <a:p>
          <a:pPr algn="ctr"/>
          <a:r>
            <a:rPr lang="en-IN" sz="1600"/>
            <a:t>TOP 5 STATES/UTs</a:t>
          </a:r>
          <a:r>
            <a:rPr lang="en-IN" sz="1600" baseline="0"/>
            <a:t> WITH </a:t>
          </a:r>
          <a:r>
            <a:rPr lang="en-IN" sz="1600" baseline="0">
              <a:solidFill>
                <a:sysClr val="windowText" lastClr="000000"/>
              </a:solidFill>
            </a:rPr>
            <a:t>HIGHEST</a:t>
          </a:r>
          <a:r>
            <a:rPr lang="en-IN" sz="1600" baseline="0"/>
            <a:t> LITERACY RATE</a:t>
          </a:r>
          <a:endParaRPr lang="en-IN" sz="16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161925</xdr:colOff>
      <xdr:row>49</xdr:row>
      <xdr:rowOff>95250</xdr:rowOff>
    </xdr:from>
    <xdr:to>
      <xdr:col>9</xdr:col>
      <xdr:colOff>390525</xdr:colOff>
      <xdr:row>63</xdr:row>
      <xdr:rowOff>171450</xdr:rowOff>
    </xdr:to>
    <xdr:graphicFrame macro="">
      <xdr:nvGraphicFramePr>
        <xdr:cNvPr id="2" name="Chart 1">
          <a:extLst>
            <a:ext uri="{FF2B5EF4-FFF2-40B4-BE49-F238E27FC236}">
              <a16:creationId xmlns:a16="http://schemas.microsoft.com/office/drawing/2014/main" id="{1A04BC9C-FD2E-41E8-9E8C-E9B7BDABD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133351</xdr:colOff>
      <xdr:row>49</xdr:row>
      <xdr:rowOff>76200</xdr:rowOff>
    </xdr:from>
    <xdr:to>
      <xdr:col>19</xdr:col>
      <xdr:colOff>409575</xdr:colOff>
      <xdr:row>63</xdr:row>
      <xdr:rowOff>152400</xdr:rowOff>
    </xdr:to>
    <xdr:graphicFrame macro="">
      <xdr:nvGraphicFramePr>
        <xdr:cNvPr id="3" name="Chart 2">
          <a:extLst>
            <a:ext uri="{FF2B5EF4-FFF2-40B4-BE49-F238E27FC236}">
              <a16:creationId xmlns:a16="http://schemas.microsoft.com/office/drawing/2014/main" id="{7A1D43C7-E98D-4ABE-A29B-9A8CE951F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104775</xdr:colOff>
      <xdr:row>68</xdr:row>
      <xdr:rowOff>95250</xdr:rowOff>
    </xdr:from>
    <xdr:to>
      <xdr:col>20</xdr:col>
      <xdr:colOff>276225</xdr:colOff>
      <xdr:row>82</xdr:row>
      <xdr:rowOff>171450</xdr:rowOff>
    </xdr:to>
    <xdr:graphicFrame macro="">
      <xdr:nvGraphicFramePr>
        <xdr:cNvPr id="4" name="Chart 3">
          <a:extLst>
            <a:ext uri="{FF2B5EF4-FFF2-40B4-BE49-F238E27FC236}">
              <a16:creationId xmlns:a16="http://schemas.microsoft.com/office/drawing/2014/main" id="{B432D837-AF82-40B6-B5CE-BB1CA832A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295275</xdr:colOff>
      <xdr:row>69</xdr:row>
      <xdr:rowOff>9525</xdr:rowOff>
    </xdr:from>
    <xdr:to>
      <xdr:col>9</xdr:col>
      <xdr:colOff>19050</xdr:colOff>
      <xdr:row>83</xdr:row>
      <xdr:rowOff>85725</xdr:rowOff>
    </xdr:to>
    <xdr:graphicFrame macro="">
      <xdr:nvGraphicFramePr>
        <xdr:cNvPr id="5" name="Chart 4">
          <a:extLst>
            <a:ext uri="{FF2B5EF4-FFF2-40B4-BE49-F238E27FC236}">
              <a16:creationId xmlns:a16="http://schemas.microsoft.com/office/drawing/2014/main" id="{224C3ACD-4D94-44D3-9422-0A413046E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209550</xdr:colOff>
      <xdr:row>7</xdr:row>
      <xdr:rowOff>180975</xdr:rowOff>
    </xdr:from>
    <xdr:to>
      <xdr:col>4</xdr:col>
      <xdr:colOff>590550</xdr:colOff>
      <xdr:row>22</xdr:row>
      <xdr:rowOff>66675</xdr:rowOff>
    </xdr:to>
    <xdr:graphicFrame macro="">
      <xdr:nvGraphicFramePr>
        <xdr:cNvPr id="6" name="Chart 5">
          <a:extLst>
            <a:ext uri="{FF2B5EF4-FFF2-40B4-BE49-F238E27FC236}">
              <a16:creationId xmlns:a16="http://schemas.microsoft.com/office/drawing/2014/main" id="{133C8D94-6F5C-49D1-8938-BC50912DD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485775</xdr:colOff>
      <xdr:row>8</xdr:row>
      <xdr:rowOff>161925</xdr:rowOff>
    </xdr:from>
    <xdr:to>
      <xdr:col>8</xdr:col>
      <xdr:colOff>485775</xdr:colOff>
      <xdr:row>12</xdr:row>
      <xdr:rowOff>152400</xdr:rowOff>
    </xdr:to>
    <mc:AlternateContent xmlns:mc="http://schemas.openxmlformats.org/markup-compatibility/2006">
      <mc:Choice xmlns:a14="http://schemas.microsoft.com/office/drawing/2010/main" Requires="a14">
        <xdr:graphicFrame macro="">
          <xdr:nvGraphicFramePr>
            <xdr:cNvPr id="7" name="year 1">
              <a:extLst>
                <a:ext uri="{FF2B5EF4-FFF2-40B4-BE49-F238E27FC236}">
                  <a16:creationId xmlns:a16="http://schemas.microsoft.com/office/drawing/2014/main" id="{2AAA7220-F239-45FB-B998-0D49095936A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3533775" y="1685925"/>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200024</xdr:colOff>
      <xdr:row>0</xdr:row>
      <xdr:rowOff>152400</xdr:rowOff>
    </xdr:from>
    <xdr:to>
      <xdr:col>20</xdr:col>
      <xdr:colOff>457199</xdr:colOff>
      <xdr:row>6</xdr:row>
      <xdr:rowOff>95250</xdr:rowOff>
    </xdr:to>
    <xdr:sp macro="" textlink="">
      <xdr:nvSpPr>
        <xdr:cNvPr id="8" name="TextBox 7">
          <a:extLst>
            <a:ext uri="{FF2B5EF4-FFF2-40B4-BE49-F238E27FC236}">
              <a16:creationId xmlns:a16="http://schemas.microsoft.com/office/drawing/2014/main" id="{59055458-26A2-4476-B286-026AB2E3FE99}"/>
            </a:ext>
          </a:extLst>
        </xdr:cNvPr>
        <xdr:cNvSpPr txBox="1"/>
      </xdr:nvSpPr>
      <xdr:spPr>
        <a:xfrm>
          <a:off x="200024" y="152400"/>
          <a:ext cx="12449175" cy="1085850"/>
        </a:xfrm>
        <a:prstGeom prst="rect">
          <a:avLst/>
        </a:prstGeom>
        <a:ln/>
      </xdr:spPr>
      <xdr:style>
        <a:lnRef idx="3">
          <a:schemeClr val="lt1"/>
        </a:lnRef>
        <a:fillRef idx="1">
          <a:schemeClr val="accent6"/>
        </a:fillRef>
        <a:effectRef idx="1">
          <a:schemeClr val="accent6"/>
        </a:effectRef>
        <a:fontRef idx="minor">
          <a:schemeClr val="lt1"/>
        </a:fontRef>
      </xdr:style>
      <xdr:txBody>
        <a:bodyPr vertOverflow="clip" horzOverflow="clip" wrap="square" rtlCol="0" anchor="t"/>
        <a:lstStyle/>
        <a:p>
          <a:pPr algn="ctr"/>
          <a:r>
            <a:rPr lang="en-IN" sz="3200">
              <a:latin typeface="Times New Roman" panose="02020603050405020304" pitchFamily="18" charset="0"/>
              <a:cs typeface="Times New Roman" panose="02020603050405020304" pitchFamily="18" charset="0"/>
            </a:rPr>
            <a:t>ANALYSIS OF GROWTH</a:t>
          </a:r>
          <a:r>
            <a:rPr lang="en-IN" sz="3200" baseline="0">
              <a:latin typeface="Times New Roman" panose="02020603050405020304" pitchFamily="18" charset="0"/>
              <a:cs typeface="Times New Roman" panose="02020603050405020304" pitchFamily="18" charset="0"/>
            </a:rPr>
            <a:t> OF LITERACY RATE </a:t>
          </a:r>
        </a:p>
        <a:p>
          <a:pPr algn="ctr"/>
          <a:r>
            <a:rPr lang="en-IN" sz="3200" baseline="0">
              <a:latin typeface="Times New Roman" panose="02020603050405020304" pitchFamily="18" charset="0"/>
              <a:cs typeface="Times New Roman" panose="02020603050405020304" pitchFamily="18" charset="0"/>
            </a:rPr>
            <a:t>&amp; FUTURE EXPECTATION</a:t>
          </a:r>
          <a:endParaRPr lang="en-IN" sz="3200">
            <a:latin typeface="Times New Roman" panose="02020603050405020304" pitchFamily="18" charset="0"/>
            <a:cs typeface="Times New Roman" panose="02020603050405020304" pitchFamily="18" charset="0"/>
          </a:endParaRPr>
        </a:p>
      </xdr:txBody>
    </xdr:sp>
    <xdr:clientData/>
  </xdr:twoCellAnchor>
  <xdr:twoCellAnchor>
    <xdr:from>
      <xdr:col>3</xdr:col>
      <xdr:colOff>447675</xdr:colOff>
      <xdr:row>25</xdr:row>
      <xdr:rowOff>0</xdr:rowOff>
    </xdr:from>
    <xdr:to>
      <xdr:col>17</xdr:col>
      <xdr:colOff>361950</xdr:colOff>
      <xdr:row>41</xdr:row>
      <xdr:rowOff>133350</xdr:rowOff>
    </xdr:to>
    <xdr:graphicFrame macro="">
      <xdr:nvGraphicFramePr>
        <xdr:cNvPr id="9" name="Chart 8">
          <a:extLst>
            <a:ext uri="{FF2B5EF4-FFF2-40B4-BE49-F238E27FC236}">
              <a16:creationId xmlns:a16="http://schemas.microsoft.com/office/drawing/2014/main" id="{F1F24003-BA7E-4D3F-9DA6-F2B2C28E2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342900</xdr:colOff>
      <xdr:row>7</xdr:row>
      <xdr:rowOff>0</xdr:rowOff>
    </xdr:from>
    <xdr:to>
      <xdr:col>9</xdr:col>
      <xdr:colOff>104775</xdr:colOff>
      <xdr:row>22</xdr:row>
      <xdr:rowOff>95250</xdr:rowOff>
    </xdr:to>
    <xdr:graphicFrame macro="">
      <xdr:nvGraphicFramePr>
        <xdr:cNvPr id="2" name="Chart 1">
          <a:extLst>
            <a:ext uri="{FF2B5EF4-FFF2-40B4-BE49-F238E27FC236}">
              <a16:creationId xmlns:a16="http://schemas.microsoft.com/office/drawing/2014/main" id="{1B7FCD27-636F-47B6-BBEA-402E74145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104775</xdr:colOff>
      <xdr:row>28</xdr:row>
      <xdr:rowOff>161925</xdr:rowOff>
    </xdr:from>
    <xdr:to>
      <xdr:col>8</xdr:col>
      <xdr:colOff>409575</xdr:colOff>
      <xdr:row>43</xdr:row>
      <xdr:rowOff>47625</xdr:rowOff>
    </xdr:to>
    <xdr:graphicFrame macro="">
      <xdr:nvGraphicFramePr>
        <xdr:cNvPr id="3" name="Chart 2">
          <a:extLst>
            <a:ext uri="{FF2B5EF4-FFF2-40B4-BE49-F238E27FC236}">
              <a16:creationId xmlns:a16="http://schemas.microsoft.com/office/drawing/2014/main" id="{7857E67B-1BB4-46D0-949C-430166494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142875</xdr:colOff>
      <xdr:row>28</xdr:row>
      <xdr:rowOff>114300</xdr:rowOff>
    </xdr:from>
    <xdr:to>
      <xdr:col>19</xdr:col>
      <xdr:colOff>447675</xdr:colOff>
      <xdr:row>43</xdr:row>
      <xdr:rowOff>0</xdr:rowOff>
    </xdr:to>
    <xdr:graphicFrame macro="">
      <xdr:nvGraphicFramePr>
        <xdr:cNvPr id="4" name="Chart 3">
          <a:extLst>
            <a:ext uri="{FF2B5EF4-FFF2-40B4-BE49-F238E27FC236}">
              <a16:creationId xmlns:a16="http://schemas.microsoft.com/office/drawing/2014/main" id="{C88F6C2E-7199-44D2-BB4C-FA5F0EF98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276225</xdr:colOff>
      <xdr:row>7</xdr:row>
      <xdr:rowOff>38100</xdr:rowOff>
    </xdr:from>
    <xdr:to>
      <xdr:col>19</xdr:col>
      <xdr:colOff>247650</xdr:colOff>
      <xdr:row>21</xdr:row>
      <xdr:rowOff>114300</xdr:rowOff>
    </xdr:to>
    <xdr:graphicFrame macro="">
      <xdr:nvGraphicFramePr>
        <xdr:cNvPr id="5" name="Chart 4">
          <a:extLst>
            <a:ext uri="{FF2B5EF4-FFF2-40B4-BE49-F238E27FC236}">
              <a16:creationId xmlns:a16="http://schemas.microsoft.com/office/drawing/2014/main" id="{07AA8C20-1730-4503-81BA-2DB47785D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85725</xdr:colOff>
      <xdr:row>0</xdr:row>
      <xdr:rowOff>114300</xdr:rowOff>
    </xdr:from>
    <xdr:to>
      <xdr:col>20</xdr:col>
      <xdr:colOff>514350</xdr:colOff>
      <xdr:row>3</xdr:row>
      <xdr:rowOff>152400</xdr:rowOff>
    </xdr:to>
    <xdr:sp macro="" textlink="">
      <xdr:nvSpPr>
        <xdr:cNvPr id="6" name="TextBox 5">
          <a:extLst>
            <a:ext uri="{FF2B5EF4-FFF2-40B4-BE49-F238E27FC236}">
              <a16:creationId xmlns:a16="http://schemas.microsoft.com/office/drawing/2014/main" id="{B7F06035-8621-4EEC-9F97-37C02A24E3D4}"/>
            </a:ext>
          </a:extLst>
        </xdr:cNvPr>
        <xdr:cNvSpPr txBox="1"/>
      </xdr:nvSpPr>
      <xdr:spPr>
        <a:xfrm>
          <a:off x="85725" y="114300"/>
          <a:ext cx="12620625" cy="609600"/>
        </a:xfrm>
        <a:prstGeom prst="rect">
          <a:avLst/>
        </a:prstGeom>
        <a:ln/>
      </xdr:spPr>
      <xdr:style>
        <a:lnRef idx="3">
          <a:schemeClr val="lt1"/>
        </a:lnRef>
        <a:fillRef idx="1">
          <a:schemeClr val="accent6"/>
        </a:fillRef>
        <a:effectRef idx="1">
          <a:schemeClr val="accent6"/>
        </a:effectRef>
        <a:fontRef idx="minor">
          <a:schemeClr val="lt1"/>
        </a:fontRef>
      </xdr:style>
      <xdr:txBody>
        <a:bodyPr vertOverflow="clip" horzOverflow="clip" wrap="square" rtlCol="0" anchor="t"/>
        <a:lstStyle/>
        <a:p>
          <a:r>
            <a:rPr lang="en-IN" sz="3200">
              <a:solidFill>
                <a:sysClr val="windowText" lastClr="000000"/>
              </a:solidFill>
              <a:latin typeface="Times New Roman" panose="02020603050405020304" pitchFamily="18" charset="0"/>
              <a:cs typeface="Times New Roman" panose="02020603050405020304" pitchFamily="18" charset="0"/>
            </a:rPr>
            <a:t>PERFORMANCE</a:t>
          </a:r>
          <a:r>
            <a:rPr lang="en-IN" sz="3200" baseline="0">
              <a:solidFill>
                <a:sysClr val="windowText" lastClr="000000"/>
              </a:solidFill>
              <a:latin typeface="Times New Roman" panose="02020603050405020304" pitchFamily="18" charset="0"/>
              <a:cs typeface="Times New Roman" panose="02020603050405020304" pitchFamily="18" charset="0"/>
            </a:rPr>
            <a:t> OF STATE AND CENTRAL GOVT. IN EDUCATION</a:t>
          </a:r>
          <a:endParaRPr lang="en-IN" sz="3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142875</xdr:colOff>
      <xdr:row>6</xdr:row>
      <xdr:rowOff>161925</xdr:rowOff>
    </xdr:from>
    <xdr:to>
      <xdr:col>7</xdr:col>
      <xdr:colOff>447675</xdr:colOff>
      <xdr:row>21</xdr:row>
      <xdr:rowOff>47625</xdr:rowOff>
    </xdr:to>
    <xdr:graphicFrame macro="">
      <xdr:nvGraphicFramePr>
        <xdr:cNvPr id="4" name="Chart 3">
          <a:extLst>
            <a:ext uri="{FF2B5EF4-FFF2-40B4-BE49-F238E27FC236}">
              <a16:creationId xmlns:a16="http://schemas.microsoft.com/office/drawing/2014/main" id="{6391B980-F65B-493F-BB74-9A41D8FD6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xdr:colOff>
      <xdr:row>5</xdr:row>
      <xdr:rowOff>114300</xdr:rowOff>
    </xdr:from>
    <xdr:to>
      <xdr:col>19</xdr:col>
      <xdr:colOff>590550</xdr:colOff>
      <xdr:row>22</xdr:row>
      <xdr:rowOff>4763</xdr:rowOff>
    </xdr:to>
    <xdr:graphicFrame macro="">
      <xdr:nvGraphicFramePr>
        <xdr:cNvPr id="5" name="Chart 4">
          <a:extLst>
            <a:ext uri="{FF2B5EF4-FFF2-40B4-BE49-F238E27FC236}">
              <a16:creationId xmlns:a16="http://schemas.microsoft.com/office/drawing/2014/main" id="{306369FD-DA3C-4C78-BA60-FC02F5CBE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466725</xdr:colOff>
      <xdr:row>10</xdr:row>
      <xdr:rowOff>161925</xdr:rowOff>
    </xdr:from>
    <xdr:to>
      <xdr:col>12</xdr:col>
      <xdr:colOff>466725</xdr:colOff>
      <xdr:row>18</xdr:row>
      <xdr:rowOff>114300</xdr:rowOff>
    </xdr:to>
    <mc:AlternateContent xmlns:mc="http://schemas.openxmlformats.org/markup-compatibility/2006" xmlns:a14="http://schemas.microsoft.com/office/drawing/2010/main">
      <mc:Choice Requires="a14">
        <xdr:graphicFrame macro="">
          <xdr:nvGraphicFramePr>
            <xdr:cNvPr id="6" name="year 2">
              <a:extLst>
                <a:ext uri="{FF2B5EF4-FFF2-40B4-BE49-F238E27FC236}">
                  <a16:creationId xmlns:a16="http://schemas.microsoft.com/office/drawing/2014/main" id="{6A9E4595-CAC9-480F-B55E-9296DC9595E7}"/>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5953125" y="2066925"/>
              <a:ext cx="1828800" cy="1476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238125</xdr:colOff>
      <xdr:row>28</xdr:row>
      <xdr:rowOff>104775</xdr:rowOff>
    </xdr:from>
    <xdr:to>
      <xdr:col>15</xdr:col>
      <xdr:colOff>142875</xdr:colOff>
      <xdr:row>46</xdr:row>
      <xdr:rowOff>180975</xdr:rowOff>
    </xdr:to>
    <xdr:graphicFrame macro="">
      <xdr:nvGraphicFramePr>
        <xdr:cNvPr id="7" name="Chart 6">
          <a:extLst>
            <a:ext uri="{FF2B5EF4-FFF2-40B4-BE49-F238E27FC236}">
              <a16:creationId xmlns:a16="http://schemas.microsoft.com/office/drawing/2014/main" id="{60E1CDEC-E84A-4571-9D43-172F7A48C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200026</xdr:colOff>
      <xdr:row>0</xdr:row>
      <xdr:rowOff>95250</xdr:rowOff>
    </xdr:from>
    <xdr:to>
      <xdr:col>20</xdr:col>
      <xdr:colOff>142876</xdr:colOff>
      <xdr:row>3</xdr:row>
      <xdr:rowOff>161925</xdr:rowOff>
    </xdr:to>
    <xdr:sp macro="" textlink="">
      <xdr:nvSpPr>
        <xdr:cNvPr id="2" name="TextBox 1">
          <a:extLst>
            <a:ext uri="{FF2B5EF4-FFF2-40B4-BE49-F238E27FC236}">
              <a16:creationId xmlns:a16="http://schemas.microsoft.com/office/drawing/2014/main" id="{A5ED18BE-2F55-450F-A67B-645CB6F3542B}"/>
            </a:ext>
          </a:extLst>
        </xdr:cNvPr>
        <xdr:cNvSpPr txBox="1"/>
      </xdr:nvSpPr>
      <xdr:spPr>
        <a:xfrm>
          <a:off x="200026" y="95250"/>
          <a:ext cx="12134850" cy="638175"/>
        </a:xfrm>
        <a:prstGeom prst="rect">
          <a:avLst/>
        </a:prstGeom>
        <a:ln/>
      </xdr:spPr>
      <xdr:style>
        <a:lnRef idx="3">
          <a:schemeClr val="lt1"/>
        </a:lnRef>
        <a:fillRef idx="1">
          <a:schemeClr val="accent6"/>
        </a:fillRef>
        <a:effectRef idx="1">
          <a:schemeClr val="accent6"/>
        </a:effectRef>
        <a:fontRef idx="minor">
          <a:schemeClr val="lt1"/>
        </a:fontRef>
      </xdr:style>
      <xdr:txBody>
        <a:bodyPr vertOverflow="clip" horzOverflow="clip" wrap="square" rtlCol="0" anchor="t"/>
        <a:lstStyle/>
        <a:p>
          <a:pPr algn="ctr"/>
          <a:r>
            <a:rPr lang="en-IN" sz="3200">
              <a:solidFill>
                <a:sysClr val="windowText" lastClr="000000"/>
              </a:solidFill>
              <a:latin typeface="Times New Roman" panose="02020603050405020304" pitchFamily="18" charset="0"/>
              <a:cs typeface="Times New Roman" panose="02020603050405020304" pitchFamily="18" charset="0"/>
            </a:rPr>
            <a:t>MALE</a:t>
          </a:r>
          <a:r>
            <a:rPr lang="en-IN" sz="3200" baseline="0">
              <a:solidFill>
                <a:sysClr val="windowText" lastClr="000000"/>
              </a:solidFill>
              <a:latin typeface="Times New Roman" panose="02020603050405020304" pitchFamily="18" charset="0"/>
              <a:cs typeface="Times New Roman" panose="02020603050405020304" pitchFamily="18" charset="0"/>
            </a:rPr>
            <a:t> LITERACY RATE VS FEMALE LITERACY RATE</a:t>
          </a:r>
          <a:endParaRPr lang="en-IN" sz="3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CHAN SINGH" refreshedDate="44141.708340509256" createdVersion="6" refreshedVersion="6" minRefreshableVersion="3" recordCount="12" xr:uid="{010F287B-59F0-4915-876E-BCA779E3F87F}">
  <cacheSource type="worksheet">
    <worksheetSource ref="A12:C24" sheet="pivot table"/>
  </cacheSource>
  <cacheFields count="3">
    <cacheField name="year" numFmtId="0">
      <sharedItems containsMixedTypes="1" containsNumber="1" containsInteger="1" minValue="1991" maxValue="2001" count="4">
        <n v="1991"/>
        <n v="2001"/>
        <s v="2011R"/>
        <s v="2011U"/>
      </sharedItems>
    </cacheField>
    <cacheField name="gender" numFmtId="0">
      <sharedItems count="6">
        <s v="male"/>
        <s v="female"/>
        <s v="persons"/>
        <s v="m" u="1"/>
        <s v="f" u="1"/>
        <s v="p" u="1"/>
      </sharedItems>
    </cacheField>
    <cacheField name="rate" numFmtId="0">
      <sharedItems containsSemiMixedTypes="0" containsString="0" containsNumber="1" containsInteger="1" minValue="39" maxValue="89"/>
    </cacheField>
  </cacheFields>
  <extLst>
    <ext xmlns:x14="http://schemas.microsoft.com/office/spreadsheetml/2009/9/main" uri="{725AE2AE-9491-48be-B2B4-4EB974FC3084}">
      <x14:pivotCacheDefinition pivotCacheId="2776888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CHAN SINGH" refreshedDate="44141.708340740741" createdVersion="6" refreshedVersion="6" minRefreshableVersion="3" recordCount="36" xr:uid="{2E58683C-BD99-442C-AD4F-59060D4A8DC5}">
  <cacheSource type="worksheet">
    <worksheetSource ref="A1:M37" sheet="Statewise(RGI)(NSSO)"/>
  </cacheSource>
  <cacheFields count="13">
    <cacheField name="All India/State/Union Territory" numFmtId="0">
      <sharedItems count="36">
        <s v="All India"/>
        <s v="Andhra Pradesh"/>
        <s v="Arunachal Pradesh"/>
        <s v="Assam"/>
        <s v="Bihar"/>
        <s v="Chhatisgarh"/>
        <s v="Goa"/>
        <s v="Gujarat"/>
        <s v="Haryana"/>
        <s v="Himachal Pradesh"/>
        <s v="Jammu and Kashmir"/>
        <s v="Jharkhand"/>
        <s v="Karnataka"/>
        <s v="Kerala"/>
        <s v="Madhya Pradesh"/>
        <s v="Maharashtra"/>
        <s v="Manipur"/>
        <s v="Meghalaya"/>
        <s v="Mizoram"/>
        <s v="Nagaland"/>
        <s v="Odisha"/>
        <s v="Punjab"/>
        <s v="Rajasthan"/>
        <s v="Sikkim"/>
        <s v="Tamil Nadu"/>
        <s v="Tripura"/>
        <s v="Uttar Pradesh"/>
        <s v="Uttaranchal"/>
        <s v="West Bengal"/>
        <s v="A. and N. Islands"/>
        <s v="Chandigarh"/>
        <s v="D. and N. Haveli"/>
        <s v="Daman and Diu"/>
        <s v="Delhi"/>
        <s v="Lakshadweep"/>
        <s v="Puducherry"/>
      </sharedItems>
    </cacheField>
    <cacheField name="1991 - Male" numFmtId="0">
      <sharedItems containsSemiMixedTypes="0" containsString="0" containsNumber="1" containsInteger="1" minValue="0" maxValue="90"/>
    </cacheField>
    <cacheField name="1991 - Female" numFmtId="0">
      <sharedItems containsSemiMixedTypes="0" containsString="0" containsNumber="1" containsInteger="1" minValue="0" maxValue="94"/>
    </cacheField>
    <cacheField name="1991 - Persons" numFmtId="0">
      <sharedItems containsSemiMixedTypes="0" containsString="0" containsNumber="1" containsInteger="1" minValue="0" maxValue="86"/>
    </cacheField>
    <cacheField name="2001 - Male" numFmtId="0">
      <sharedItems containsSemiMixedTypes="0" containsString="0" containsNumber="1" containsInteger="1" minValue="47" maxValue="91"/>
    </cacheField>
    <cacheField name="2001 - Female" numFmtId="0">
      <sharedItems containsSemiMixedTypes="0" containsString="0" containsNumber="1" containsInteger="1" minValue="60" maxValue="94"/>
    </cacheField>
    <cacheField name="2001 - Persons" numFmtId="0">
      <sharedItems containsSemiMixedTypes="0" containsString="0" containsNumber="1" containsInteger="1" minValue="33" maxValue="88"/>
    </cacheField>
    <cacheField name="2011 - Rural - Male" numFmtId="0">
      <sharedItems containsSemiMixedTypes="0" containsString="0" containsNumber="1" containsInteger="1" minValue="67" maxValue="95"/>
    </cacheField>
    <cacheField name="2011 - Rural - Female" numFmtId="0">
      <sharedItems containsSemiMixedTypes="0" containsString="0" containsNumber="1" containsInteger="1" minValue="46" maxValue="91"/>
    </cacheField>
    <cacheField name="2011 - Rural - Person" numFmtId="0">
      <sharedItems containsSemiMixedTypes="0" containsString="0" containsNumber="1" containsInteger="1" minValue="60" maxValue="93"/>
    </cacheField>
    <cacheField name="2011 - Urban - Male" numFmtId="0">
      <sharedItems containsSemiMixedTypes="0" containsString="0" containsNumber="1" containsInteger="1" minValue="80" maxValue="98"/>
    </cacheField>
    <cacheField name="2011 - Urban - Female" numFmtId="0">
      <sharedItems containsSemiMixedTypes="0" containsString="0" containsNumber="1" containsInteger="1" minValue="69" maxValue="97"/>
    </cacheField>
    <cacheField name="2011 - Urban - Persons" numFmtId="0">
      <sharedItems containsSemiMixedTypes="0" containsString="0" containsNumber="1" containsInteger="1" minValue="75" maxValue="9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CHAN SINGH" refreshedDate="44141.708340740741" createdVersion="6" refreshedVersion="6" minRefreshableVersion="3" recordCount="36" xr:uid="{C6D50475-1527-44D7-85CB-0BE22090452D}">
  <cacheSource type="worksheet">
    <worksheetSource ref="A1:F37" sheet="state and ut"/>
  </cacheSource>
  <cacheFields count="6">
    <cacheField name="region" numFmtId="0">
      <sharedItems count="36">
        <s v="All India"/>
        <s v="Andhra Pradesh"/>
        <s v="Arunachal Pradesh"/>
        <s v="Assam"/>
        <s v="Bihar"/>
        <s v="Chhatisgarh"/>
        <s v="Goa"/>
        <s v="Gujarat"/>
        <s v="Haryana"/>
        <s v="Himachal Pradesh"/>
        <s v="Jammu and Kashmir"/>
        <s v="Jharkhand"/>
        <s v="Karnataka"/>
        <s v="Kerala"/>
        <s v="Madhya Pradesh"/>
        <s v="Maharashtra"/>
        <s v="Manipur"/>
        <s v="Meghalaya"/>
        <s v="Mizoram"/>
        <s v="Nagaland"/>
        <s v="Odisha"/>
        <s v="Punjab"/>
        <s v="Rajasthan"/>
        <s v="Sikkim"/>
        <s v="Tamil Nadu"/>
        <s v="Tripura"/>
        <s v="Uttar Pradesh"/>
        <s v="Uttaranchal"/>
        <s v="West Bengal"/>
        <s v="A. and N. Islands"/>
        <s v="Chandigarh"/>
        <s v="D. and N. Haveli"/>
        <s v="Daman and Diu"/>
        <s v="Delhi"/>
        <s v="Lakshadweep"/>
        <s v="Puducherry"/>
      </sharedItems>
    </cacheField>
    <cacheField name="state/ut" numFmtId="0">
      <sharedItems count="3">
        <s v="all"/>
        <s v="state"/>
        <s v="UT"/>
      </sharedItems>
    </cacheField>
    <cacheField name="1991" numFmtId="0">
      <sharedItems containsSemiMixedTypes="0" containsString="0" containsNumber="1" containsInteger="1" minValue="0" maxValue="86"/>
    </cacheField>
    <cacheField name="2001" numFmtId="0">
      <sharedItems containsSemiMixedTypes="0" containsString="0" containsNumber="1" containsInteger="1" minValue="33" maxValue="88"/>
    </cacheField>
    <cacheField name="2011R" numFmtId="0">
      <sharedItems containsSemiMixedTypes="0" containsString="0" containsNumber="1" containsInteger="1" minValue="60" maxValue="93"/>
    </cacheField>
    <cacheField name="2011U" numFmtId="0">
      <sharedItems containsSemiMixedTypes="0" containsString="0" containsNumber="1" containsInteger="1" minValue="75" maxValue="98"/>
    </cacheField>
  </cacheFields>
  <extLst>
    <ext xmlns:x14="http://schemas.microsoft.com/office/spreadsheetml/2009/9/main" uri="{725AE2AE-9491-48be-B2B4-4EB974FC3084}">
      <x14:pivotCacheDefinition pivotCacheId="125693021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CHAN SINGH" refreshedDate="44141.708341087964" createdVersion="6" refreshedVersion="6" minRefreshableVersion="3" recordCount="36" xr:uid="{C1D23A92-8FC5-4045-A7CB-507F0141D68C}">
  <cacheSource type="worksheet">
    <worksheetSource ref="A2:E38" sheet="Sheet2"/>
  </cacheSource>
  <cacheFields count="5">
    <cacheField name="region" numFmtId="0">
      <sharedItems count="36">
        <s v="All India"/>
        <s v="Andhra Pradesh"/>
        <s v="Arunachal Pradesh"/>
        <s v="Assam"/>
        <s v="Bihar"/>
        <s v="Chhatisgarh"/>
        <s v="Goa"/>
        <s v="Gujarat"/>
        <s v="Haryana"/>
        <s v="Himachal Pradesh"/>
        <s v="Jammu and Kashmir"/>
        <s v="Jharkhand"/>
        <s v="Karnataka"/>
        <s v="Kerala"/>
        <s v="Madhya Pradesh"/>
        <s v="Maharashtra"/>
        <s v="Manipur"/>
        <s v="Meghalaya"/>
        <s v="Mizoram"/>
        <s v="Nagaland"/>
        <s v="Odisha"/>
        <s v="Punjab"/>
        <s v="Rajasthan"/>
        <s v="Sikkim"/>
        <s v="Tamil Nadu"/>
        <s v="Tripura"/>
        <s v="Uttar Pradesh"/>
        <s v="Uttaranchal"/>
        <s v="West Bengal"/>
        <s v="A. and N. Islands"/>
        <s v="Chandigarh"/>
        <s v="D. and N. Haveli"/>
        <s v="Daman and Diu"/>
        <s v="Delhi"/>
        <s v="Lakshadweep"/>
        <s v="Puducherry"/>
      </sharedItems>
    </cacheField>
    <cacheField name="1991" numFmtId="0">
      <sharedItems containsSemiMixedTypes="0" containsString="0" containsNumber="1" containsInteger="1" minValue="0" maxValue="86"/>
    </cacheField>
    <cacheField name="2001" numFmtId="0">
      <sharedItems containsSemiMixedTypes="0" containsString="0" containsNumber="1" containsInteger="1" minValue="33" maxValue="88"/>
    </cacheField>
    <cacheField name="2011R" numFmtId="0">
      <sharedItems containsSemiMixedTypes="0" containsString="0" containsNumber="1" containsInteger="1" minValue="60" maxValue="93"/>
    </cacheField>
    <cacheField name="2011U" numFmtId="0">
      <sharedItems containsSemiMixedTypes="0" containsString="0" containsNumber="1" containsInteger="1" minValue="75" maxValue="9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CHAN SINGH" refreshedDate="44141.708341203703" createdVersion="6" refreshedVersion="6" minRefreshableVersion="3" recordCount="4" xr:uid="{4A638772-68DA-4A1A-9751-76AD4BAA4259}">
  <cacheSource type="worksheet">
    <worksheetSource ref="M4:O8" sheet="Sheet5"/>
  </cacheSource>
  <cacheFields count="3">
    <cacheField name="target" numFmtId="0">
      <sharedItems containsSemiMixedTypes="0" containsString="0" containsNumber="1" containsInteger="1" minValue="100" maxValue="100"/>
    </cacheField>
    <cacheField name="year" numFmtId="0">
      <sharedItems containsMixedTypes="1" containsNumber="1" containsInteger="1" minValue="1991" maxValue="2001" count="4">
        <n v="1991"/>
        <n v="2001"/>
        <s v="2011R"/>
        <s v="2011U"/>
      </sharedItems>
    </cacheField>
    <cacheField name="rate" numFmtId="0">
      <sharedItems containsSemiMixedTypes="0" containsString="0" containsNumber="1" containsInteger="1" minValue="39" maxValue="84"/>
    </cacheField>
  </cacheFields>
  <extLst>
    <ext xmlns:x14="http://schemas.microsoft.com/office/spreadsheetml/2009/9/main" uri="{725AE2AE-9491-48be-B2B4-4EB974FC3084}">
      <x14:pivotCacheDefinition pivotCacheId="1218989893"/>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CHAN SINGH" refreshedDate="44141.847067708331" createdVersion="6" refreshedVersion="6" minRefreshableVersion="3" recordCount="4" xr:uid="{3FDA79AE-7036-416C-A8A8-33ABDE3FEA66}">
  <cacheSource type="worksheet">
    <worksheetSource ref="A4:C8" sheet="Sheet7"/>
  </cacheSource>
  <cacheFields count="3">
    <cacheField name="year" numFmtId="0">
      <sharedItems containsMixedTypes="1" containsNumber="1" containsInteger="1" minValue="1991" maxValue="2001" count="4">
        <n v="1991"/>
        <n v="2001"/>
        <s v="2011r"/>
        <s v="2011u"/>
      </sharedItems>
    </cacheField>
    <cacheField name="female" numFmtId="0">
      <sharedItems containsSemiMixedTypes="0" containsString="0" containsNumber="1" containsInteger="1" minValue="58" maxValue="79"/>
    </cacheField>
    <cacheField name="male" numFmtId="0">
      <sharedItems containsSemiMixedTypes="0" containsString="0" containsNumber="1" containsInteger="1" minValue="52" maxValue="89"/>
    </cacheField>
  </cacheFields>
  <extLst>
    <ext xmlns:x14="http://schemas.microsoft.com/office/spreadsheetml/2009/9/main" uri="{725AE2AE-9491-48be-B2B4-4EB974FC3084}">
      <x14:pivotCacheDefinition pivotCacheId="1045527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52"/>
  </r>
  <r>
    <x v="0"/>
    <x v="1"/>
    <n v="64"/>
  </r>
  <r>
    <x v="0"/>
    <x v="2"/>
    <n v="39"/>
  </r>
  <r>
    <x v="1"/>
    <x v="0"/>
    <n v="65"/>
  </r>
  <r>
    <x v="1"/>
    <x v="1"/>
    <n v="75"/>
  </r>
  <r>
    <x v="1"/>
    <x v="2"/>
    <n v="54"/>
  </r>
  <r>
    <x v="2"/>
    <x v="0"/>
    <n v="77"/>
  </r>
  <r>
    <x v="2"/>
    <x v="1"/>
    <n v="58"/>
  </r>
  <r>
    <x v="2"/>
    <x v="2"/>
    <n v="68"/>
  </r>
  <r>
    <x v="3"/>
    <x v="0"/>
    <n v="89"/>
  </r>
  <r>
    <x v="3"/>
    <x v="1"/>
    <n v="79"/>
  </r>
  <r>
    <x v="3"/>
    <x v="2"/>
    <n v="8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n v="52"/>
    <n v="64"/>
    <n v="39"/>
    <n v="65"/>
    <n v="75"/>
    <n v="54"/>
    <n v="77"/>
    <n v="58"/>
    <n v="68"/>
    <n v="89"/>
    <n v="79"/>
    <n v="84"/>
  </r>
  <r>
    <x v="1"/>
    <n v="44"/>
    <n v="55"/>
    <n v="33"/>
    <n v="61"/>
    <n v="70"/>
    <n v="50"/>
    <n v="69"/>
    <n v="52"/>
    <n v="60"/>
    <n v="86"/>
    <n v="74"/>
    <n v="80"/>
  </r>
  <r>
    <x v="2"/>
    <n v="42"/>
    <n v="52"/>
    <n v="30"/>
    <n v="54"/>
    <n v="64"/>
    <n v="44"/>
    <n v="67"/>
    <n v="52"/>
    <n v="60"/>
    <n v="88"/>
    <n v="77"/>
    <n v="83"/>
  </r>
  <r>
    <x v="3"/>
    <n v="53"/>
    <n v="62"/>
    <n v="43"/>
    <n v="63"/>
    <n v="71"/>
    <n v="55"/>
    <n v="75"/>
    <n v="63"/>
    <n v="69"/>
    <n v="92"/>
    <n v="85"/>
    <n v="89"/>
  </r>
  <r>
    <x v="4"/>
    <n v="38"/>
    <n v="51"/>
    <n v="22"/>
    <n v="47"/>
    <n v="60"/>
    <n v="33"/>
    <n v="70"/>
    <n v="49"/>
    <n v="60"/>
    <n v="83"/>
    <n v="71"/>
    <n v="77"/>
  </r>
  <r>
    <x v="5"/>
    <n v="43"/>
    <n v="58"/>
    <n v="28"/>
    <n v="65"/>
    <n v="77"/>
    <n v="52"/>
    <n v="77"/>
    <n v="55"/>
    <n v="66"/>
    <n v="91"/>
    <n v="77"/>
    <n v="84"/>
  </r>
  <r>
    <x v="6"/>
    <n v="76"/>
    <n v="84"/>
    <n v="67"/>
    <n v="82"/>
    <n v="88"/>
    <n v="75"/>
    <n v="92"/>
    <n v="82"/>
    <n v="87"/>
    <n v="93"/>
    <n v="87"/>
    <n v="90"/>
  </r>
  <r>
    <x v="7"/>
    <n v="61"/>
    <n v="73"/>
    <n v="49"/>
    <n v="69"/>
    <n v="80"/>
    <n v="58"/>
    <n v="82"/>
    <n v="61"/>
    <n v="72"/>
    <n v="91"/>
    <n v="81"/>
    <n v="86"/>
  </r>
  <r>
    <x v="8"/>
    <n v="56"/>
    <n v="69"/>
    <n v="41"/>
    <n v="68"/>
    <n v="79"/>
    <n v="56"/>
    <n v="82"/>
    <n v="60"/>
    <n v="71"/>
    <n v="89"/>
    <n v="77"/>
    <n v="83"/>
  </r>
  <r>
    <x v="9"/>
    <n v="64"/>
    <n v="75"/>
    <n v="52"/>
    <n v="77"/>
    <n v="85"/>
    <n v="67"/>
    <n v="89"/>
    <n v="75"/>
    <n v="82"/>
    <n v="93"/>
    <n v="88"/>
    <n v="91"/>
  </r>
  <r>
    <x v="10"/>
    <n v="0"/>
    <n v="0"/>
    <n v="0"/>
    <n v="56"/>
    <n v="67"/>
    <n v="43"/>
    <n v="74"/>
    <n v="52"/>
    <n v="63"/>
    <n v="84"/>
    <n v="69"/>
    <n v="77"/>
  </r>
  <r>
    <x v="11"/>
    <n v="41"/>
    <n v="56"/>
    <n v="26"/>
    <n v="54"/>
    <n v="67"/>
    <n v="39"/>
    <n v="73"/>
    <n v="49"/>
    <n v="61"/>
    <n v="88"/>
    <n v="76"/>
    <n v="82"/>
  </r>
  <r>
    <x v="12"/>
    <n v="56"/>
    <n v="67"/>
    <n v="44"/>
    <n v="67"/>
    <n v="76"/>
    <n v="57"/>
    <n v="78"/>
    <n v="60"/>
    <n v="69"/>
    <n v="90"/>
    <n v="81"/>
    <n v="86"/>
  </r>
  <r>
    <x v="13"/>
    <n v="90"/>
    <n v="94"/>
    <n v="86"/>
    <n v="91"/>
    <n v="94"/>
    <n v="88"/>
    <n v="95"/>
    <n v="91"/>
    <n v="93"/>
    <n v="97"/>
    <n v="93"/>
    <n v="95"/>
  </r>
  <r>
    <x v="14"/>
    <n v="45"/>
    <n v="59"/>
    <n v="29"/>
    <n v="64"/>
    <n v="76"/>
    <n v="50"/>
    <n v="75"/>
    <n v="52"/>
    <n v="64"/>
    <n v="89"/>
    <n v="77"/>
    <n v="83"/>
  </r>
  <r>
    <x v="15"/>
    <n v="65"/>
    <n v="77"/>
    <n v="52"/>
    <n v="77"/>
    <n v="86"/>
    <n v="67"/>
    <n v="85"/>
    <n v="69"/>
    <n v="77"/>
    <n v="92"/>
    <n v="85"/>
    <n v="89"/>
  </r>
  <r>
    <x v="16"/>
    <n v="60"/>
    <n v="72"/>
    <n v="48"/>
    <n v="71"/>
    <n v="80"/>
    <n v="61"/>
    <n v="83"/>
    <n v="69"/>
    <n v="76"/>
    <n v="92"/>
    <n v="79"/>
    <n v="85"/>
  </r>
  <r>
    <x v="17"/>
    <n v="49"/>
    <n v="53"/>
    <n v="45"/>
    <n v="63"/>
    <n v="65"/>
    <n v="60"/>
    <n v="72"/>
    <n v="68"/>
    <n v="70"/>
    <n v="93"/>
    <n v="89"/>
    <n v="91"/>
  </r>
  <r>
    <x v="18"/>
    <n v="82"/>
    <n v="86"/>
    <n v="79"/>
    <n v="89"/>
    <n v="91"/>
    <n v="87"/>
    <n v="88"/>
    <n v="80"/>
    <n v="84"/>
    <n v="98"/>
    <n v="97"/>
    <n v="98"/>
  </r>
  <r>
    <x v="19"/>
    <n v="62"/>
    <n v="68"/>
    <n v="55"/>
    <n v="67"/>
    <n v="71"/>
    <n v="62"/>
    <n v="79"/>
    <n v="72"/>
    <n v="75"/>
    <n v="92"/>
    <n v="87"/>
    <n v="90"/>
  </r>
  <r>
    <x v="20"/>
    <n v="49"/>
    <n v="63"/>
    <n v="35"/>
    <n v="63"/>
    <n v="75"/>
    <n v="51"/>
    <n v="80"/>
    <n v="61"/>
    <n v="70"/>
    <n v="91"/>
    <n v="80"/>
    <n v="86"/>
  </r>
  <r>
    <x v="21"/>
    <n v="59"/>
    <n v="66"/>
    <n v="50"/>
    <n v="70"/>
    <n v="75"/>
    <n v="63"/>
    <n v="77"/>
    <n v="66"/>
    <n v="71"/>
    <n v="87"/>
    <n v="79"/>
    <n v="83"/>
  </r>
  <r>
    <x v="22"/>
    <n v="39"/>
    <n v="55"/>
    <n v="20"/>
    <n v="60"/>
    <n v="76"/>
    <n v="44"/>
    <n v="76"/>
    <n v="46"/>
    <n v="61"/>
    <n v="88"/>
    <n v="71"/>
    <n v="80"/>
  </r>
  <r>
    <x v="23"/>
    <n v="57"/>
    <n v="66"/>
    <n v="47"/>
    <n v="69"/>
    <n v="76"/>
    <n v="60"/>
    <n v="85"/>
    <n v="72"/>
    <n v="79"/>
    <n v="92"/>
    <n v="85"/>
    <n v="89"/>
  </r>
  <r>
    <x v="24"/>
    <n v="63"/>
    <n v="74"/>
    <n v="51"/>
    <n v="74"/>
    <n v="82"/>
    <n v="64"/>
    <n v="82"/>
    <n v="65"/>
    <n v="74"/>
    <n v="92"/>
    <n v="82"/>
    <n v="87"/>
  </r>
  <r>
    <x v="25"/>
    <n v="60"/>
    <n v="71"/>
    <n v="50"/>
    <n v="73"/>
    <n v="81"/>
    <n v="65"/>
    <n v="90"/>
    <n v="80"/>
    <n v="85"/>
    <n v="96"/>
    <n v="91"/>
    <n v="94"/>
  </r>
  <r>
    <x v="26"/>
    <n v="41"/>
    <n v="55"/>
    <n v="24"/>
    <n v="56"/>
    <n v="69"/>
    <n v="42"/>
    <n v="76"/>
    <n v="54"/>
    <n v="66"/>
    <n v="80"/>
    <n v="69"/>
    <n v="75"/>
  </r>
  <r>
    <x v="27"/>
    <n v="58"/>
    <n v="73"/>
    <n v="42"/>
    <n v="72"/>
    <n v="83"/>
    <n v="60"/>
    <n v="87"/>
    <n v="66"/>
    <n v="76"/>
    <n v="89"/>
    <n v="79"/>
    <n v="85"/>
  </r>
  <r>
    <x v="28"/>
    <n v="58"/>
    <n v="68"/>
    <n v="47"/>
    <n v="69"/>
    <n v="77"/>
    <n v="60"/>
    <n v="79"/>
    <n v="66"/>
    <n v="72"/>
    <n v="88"/>
    <n v="81"/>
    <n v="85"/>
  </r>
  <r>
    <x v="29"/>
    <n v="73"/>
    <n v="79"/>
    <n v="66"/>
    <n v="81"/>
    <n v="86"/>
    <n v="75"/>
    <n v="89"/>
    <n v="80"/>
    <n v="85"/>
    <n v="93"/>
    <n v="87"/>
    <n v="90"/>
  </r>
  <r>
    <x v="30"/>
    <n v="78"/>
    <n v="82"/>
    <n v="72"/>
    <n v="82"/>
    <n v="86"/>
    <n v="77"/>
    <n v="86"/>
    <n v="73"/>
    <n v="81"/>
    <n v="90"/>
    <n v="81"/>
    <n v="86"/>
  </r>
  <r>
    <x v="31"/>
    <n v="41"/>
    <n v="54"/>
    <n v="27"/>
    <n v="58"/>
    <n v="71"/>
    <n v="40"/>
    <n v="76"/>
    <n v="50"/>
    <n v="64"/>
    <n v="94"/>
    <n v="83"/>
    <n v="90"/>
  </r>
  <r>
    <x v="32"/>
    <n v="71"/>
    <n v="83"/>
    <n v="59"/>
    <n v="78"/>
    <n v="87"/>
    <n v="66"/>
    <n v="89"/>
    <n v="72"/>
    <n v="82"/>
    <n v="92"/>
    <n v="83"/>
    <n v="89"/>
  </r>
  <r>
    <x v="33"/>
    <n v="75"/>
    <n v="82"/>
    <n v="67"/>
    <n v="82"/>
    <n v="87"/>
    <n v="75"/>
    <n v="89"/>
    <n v="73"/>
    <n v="82"/>
    <n v="91"/>
    <n v="81"/>
    <n v="86"/>
  </r>
  <r>
    <x v="34"/>
    <n v="82"/>
    <n v="90"/>
    <n v="73"/>
    <n v="87"/>
    <n v="93"/>
    <n v="81"/>
    <n v="95"/>
    <n v="89"/>
    <n v="92"/>
    <n v="96"/>
    <n v="88"/>
    <n v="92"/>
  </r>
  <r>
    <x v="35"/>
    <n v="75"/>
    <n v="84"/>
    <n v="66"/>
    <n v="81"/>
    <n v="89"/>
    <n v="74"/>
    <n v="87"/>
    <n v="73"/>
    <n v="80"/>
    <n v="93"/>
    <n v="84"/>
    <n v="8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39"/>
    <n v="54"/>
    <n v="68"/>
    <n v="84"/>
  </r>
  <r>
    <x v="1"/>
    <x v="1"/>
    <n v="33"/>
    <n v="50"/>
    <n v="60"/>
    <n v="80"/>
  </r>
  <r>
    <x v="2"/>
    <x v="1"/>
    <n v="30"/>
    <n v="44"/>
    <n v="60"/>
    <n v="83"/>
  </r>
  <r>
    <x v="3"/>
    <x v="1"/>
    <n v="43"/>
    <n v="55"/>
    <n v="69"/>
    <n v="89"/>
  </r>
  <r>
    <x v="4"/>
    <x v="1"/>
    <n v="22"/>
    <n v="33"/>
    <n v="60"/>
    <n v="77"/>
  </r>
  <r>
    <x v="5"/>
    <x v="1"/>
    <n v="28"/>
    <n v="52"/>
    <n v="66"/>
    <n v="84"/>
  </r>
  <r>
    <x v="6"/>
    <x v="1"/>
    <n v="67"/>
    <n v="75"/>
    <n v="87"/>
    <n v="90"/>
  </r>
  <r>
    <x v="7"/>
    <x v="1"/>
    <n v="49"/>
    <n v="58"/>
    <n v="72"/>
    <n v="86"/>
  </r>
  <r>
    <x v="8"/>
    <x v="1"/>
    <n v="41"/>
    <n v="56"/>
    <n v="71"/>
    <n v="83"/>
  </r>
  <r>
    <x v="9"/>
    <x v="1"/>
    <n v="52"/>
    <n v="67"/>
    <n v="82"/>
    <n v="91"/>
  </r>
  <r>
    <x v="10"/>
    <x v="1"/>
    <n v="0"/>
    <n v="43"/>
    <n v="63"/>
    <n v="77"/>
  </r>
  <r>
    <x v="11"/>
    <x v="1"/>
    <n v="26"/>
    <n v="39"/>
    <n v="61"/>
    <n v="82"/>
  </r>
  <r>
    <x v="12"/>
    <x v="1"/>
    <n v="44"/>
    <n v="57"/>
    <n v="69"/>
    <n v="86"/>
  </r>
  <r>
    <x v="13"/>
    <x v="1"/>
    <n v="86"/>
    <n v="88"/>
    <n v="93"/>
    <n v="95"/>
  </r>
  <r>
    <x v="14"/>
    <x v="1"/>
    <n v="29"/>
    <n v="50"/>
    <n v="64"/>
    <n v="83"/>
  </r>
  <r>
    <x v="15"/>
    <x v="1"/>
    <n v="52"/>
    <n v="67"/>
    <n v="77"/>
    <n v="89"/>
  </r>
  <r>
    <x v="16"/>
    <x v="1"/>
    <n v="48"/>
    <n v="61"/>
    <n v="76"/>
    <n v="85"/>
  </r>
  <r>
    <x v="17"/>
    <x v="1"/>
    <n v="45"/>
    <n v="60"/>
    <n v="70"/>
    <n v="91"/>
  </r>
  <r>
    <x v="18"/>
    <x v="1"/>
    <n v="79"/>
    <n v="87"/>
    <n v="84"/>
    <n v="98"/>
  </r>
  <r>
    <x v="19"/>
    <x v="1"/>
    <n v="55"/>
    <n v="62"/>
    <n v="75"/>
    <n v="90"/>
  </r>
  <r>
    <x v="20"/>
    <x v="1"/>
    <n v="35"/>
    <n v="51"/>
    <n v="70"/>
    <n v="86"/>
  </r>
  <r>
    <x v="21"/>
    <x v="1"/>
    <n v="50"/>
    <n v="63"/>
    <n v="71"/>
    <n v="83"/>
  </r>
  <r>
    <x v="22"/>
    <x v="1"/>
    <n v="20"/>
    <n v="44"/>
    <n v="61"/>
    <n v="80"/>
  </r>
  <r>
    <x v="23"/>
    <x v="1"/>
    <n v="47"/>
    <n v="60"/>
    <n v="79"/>
    <n v="89"/>
  </r>
  <r>
    <x v="24"/>
    <x v="1"/>
    <n v="51"/>
    <n v="64"/>
    <n v="74"/>
    <n v="87"/>
  </r>
  <r>
    <x v="25"/>
    <x v="1"/>
    <n v="50"/>
    <n v="65"/>
    <n v="85"/>
    <n v="94"/>
  </r>
  <r>
    <x v="26"/>
    <x v="1"/>
    <n v="24"/>
    <n v="42"/>
    <n v="66"/>
    <n v="75"/>
  </r>
  <r>
    <x v="27"/>
    <x v="1"/>
    <n v="42"/>
    <n v="60"/>
    <n v="76"/>
    <n v="85"/>
  </r>
  <r>
    <x v="28"/>
    <x v="1"/>
    <n v="47"/>
    <n v="60"/>
    <n v="72"/>
    <n v="85"/>
  </r>
  <r>
    <x v="29"/>
    <x v="2"/>
    <n v="66"/>
    <n v="75"/>
    <n v="85"/>
    <n v="90"/>
  </r>
  <r>
    <x v="30"/>
    <x v="2"/>
    <n v="72"/>
    <n v="77"/>
    <n v="81"/>
    <n v="86"/>
  </r>
  <r>
    <x v="31"/>
    <x v="2"/>
    <n v="27"/>
    <n v="40"/>
    <n v="64"/>
    <n v="90"/>
  </r>
  <r>
    <x v="32"/>
    <x v="2"/>
    <n v="59"/>
    <n v="66"/>
    <n v="82"/>
    <n v="89"/>
  </r>
  <r>
    <x v="33"/>
    <x v="2"/>
    <n v="67"/>
    <n v="75"/>
    <n v="82"/>
    <n v="86"/>
  </r>
  <r>
    <x v="34"/>
    <x v="2"/>
    <n v="73"/>
    <n v="81"/>
    <n v="92"/>
    <n v="92"/>
  </r>
  <r>
    <x v="35"/>
    <x v="2"/>
    <n v="66"/>
    <n v="74"/>
    <n v="80"/>
    <n v="8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n v="39"/>
    <n v="54"/>
    <n v="68"/>
    <n v="84"/>
  </r>
  <r>
    <x v="1"/>
    <n v="33"/>
    <n v="50"/>
    <n v="60"/>
    <n v="80"/>
  </r>
  <r>
    <x v="2"/>
    <n v="30"/>
    <n v="44"/>
    <n v="60"/>
    <n v="83"/>
  </r>
  <r>
    <x v="3"/>
    <n v="43"/>
    <n v="55"/>
    <n v="69"/>
    <n v="89"/>
  </r>
  <r>
    <x v="4"/>
    <n v="22"/>
    <n v="33"/>
    <n v="60"/>
    <n v="77"/>
  </r>
  <r>
    <x v="5"/>
    <n v="28"/>
    <n v="52"/>
    <n v="66"/>
    <n v="84"/>
  </r>
  <r>
    <x v="6"/>
    <n v="67"/>
    <n v="75"/>
    <n v="87"/>
    <n v="90"/>
  </r>
  <r>
    <x v="7"/>
    <n v="49"/>
    <n v="58"/>
    <n v="72"/>
    <n v="86"/>
  </r>
  <r>
    <x v="8"/>
    <n v="41"/>
    <n v="56"/>
    <n v="71"/>
    <n v="83"/>
  </r>
  <r>
    <x v="9"/>
    <n v="52"/>
    <n v="67"/>
    <n v="82"/>
    <n v="91"/>
  </r>
  <r>
    <x v="10"/>
    <n v="0"/>
    <n v="43"/>
    <n v="63"/>
    <n v="77"/>
  </r>
  <r>
    <x v="11"/>
    <n v="26"/>
    <n v="39"/>
    <n v="61"/>
    <n v="82"/>
  </r>
  <r>
    <x v="12"/>
    <n v="44"/>
    <n v="57"/>
    <n v="69"/>
    <n v="86"/>
  </r>
  <r>
    <x v="13"/>
    <n v="86"/>
    <n v="88"/>
    <n v="93"/>
    <n v="95"/>
  </r>
  <r>
    <x v="14"/>
    <n v="29"/>
    <n v="50"/>
    <n v="64"/>
    <n v="83"/>
  </r>
  <r>
    <x v="15"/>
    <n v="52"/>
    <n v="67"/>
    <n v="77"/>
    <n v="89"/>
  </r>
  <r>
    <x v="16"/>
    <n v="48"/>
    <n v="61"/>
    <n v="76"/>
    <n v="85"/>
  </r>
  <r>
    <x v="17"/>
    <n v="45"/>
    <n v="60"/>
    <n v="70"/>
    <n v="91"/>
  </r>
  <r>
    <x v="18"/>
    <n v="79"/>
    <n v="87"/>
    <n v="84"/>
    <n v="98"/>
  </r>
  <r>
    <x v="19"/>
    <n v="55"/>
    <n v="62"/>
    <n v="75"/>
    <n v="90"/>
  </r>
  <r>
    <x v="20"/>
    <n v="35"/>
    <n v="51"/>
    <n v="70"/>
    <n v="86"/>
  </r>
  <r>
    <x v="21"/>
    <n v="50"/>
    <n v="63"/>
    <n v="71"/>
    <n v="83"/>
  </r>
  <r>
    <x v="22"/>
    <n v="20"/>
    <n v="44"/>
    <n v="61"/>
    <n v="80"/>
  </r>
  <r>
    <x v="23"/>
    <n v="47"/>
    <n v="60"/>
    <n v="79"/>
    <n v="89"/>
  </r>
  <r>
    <x v="24"/>
    <n v="51"/>
    <n v="64"/>
    <n v="74"/>
    <n v="87"/>
  </r>
  <r>
    <x v="25"/>
    <n v="50"/>
    <n v="65"/>
    <n v="85"/>
    <n v="94"/>
  </r>
  <r>
    <x v="26"/>
    <n v="24"/>
    <n v="42"/>
    <n v="66"/>
    <n v="75"/>
  </r>
  <r>
    <x v="27"/>
    <n v="42"/>
    <n v="60"/>
    <n v="76"/>
    <n v="85"/>
  </r>
  <r>
    <x v="28"/>
    <n v="47"/>
    <n v="60"/>
    <n v="72"/>
    <n v="85"/>
  </r>
  <r>
    <x v="29"/>
    <n v="66"/>
    <n v="75"/>
    <n v="85"/>
    <n v="90"/>
  </r>
  <r>
    <x v="30"/>
    <n v="72"/>
    <n v="77"/>
    <n v="81"/>
    <n v="86"/>
  </r>
  <r>
    <x v="31"/>
    <n v="27"/>
    <n v="40"/>
    <n v="64"/>
    <n v="90"/>
  </r>
  <r>
    <x v="32"/>
    <n v="59"/>
    <n v="66"/>
    <n v="82"/>
    <n v="89"/>
  </r>
  <r>
    <x v="33"/>
    <n v="67"/>
    <n v="75"/>
    <n v="82"/>
    <n v="86"/>
  </r>
  <r>
    <x v="34"/>
    <n v="73"/>
    <n v="81"/>
    <n v="92"/>
    <n v="92"/>
  </r>
  <r>
    <x v="35"/>
    <n v="66"/>
    <n v="74"/>
    <n v="80"/>
    <n v="8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n v="100"/>
    <x v="0"/>
    <n v="39"/>
  </r>
  <r>
    <n v="100"/>
    <x v="1"/>
    <n v="54"/>
  </r>
  <r>
    <n v="100"/>
    <x v="2"/>
    <n v="68"/>
  </r>
  <r>
    <n v="100"/>
    <x v="3"/>
    <n v="8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64"/>
    <n v="52"/>
  </r>
  <r>
    <x v="1"/>
    <n v="75"/>
    <n v="65"/>
  </r>
  <r>
    <x v="2"/>
    <n v="58"/>
    <n v="77"/>
  </r>
  <r>
    <x v="3"/>
    <n v="79"/>
    <n v="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F2976B-10F8-4FA9-A205-AF9FE46881F5}"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3" rowHeaderCaption="region">
  <location ref="A3:C4" firstHeaderRow="0" firstDataRow="1" firstDataCol="1"/>
  <pivotFields count="13">
    <pivotField axis="axisRow" showAll="0">
      <items count="37">
        <item h="1" x="29"/>
        <item x="0"/>
        <item h="1" x="1"/>
        <item h="1" x="2"/>
        <item h="1" x="3"/>
        <item h="1" x="4"/>
        <item h="1" x="30"/>
        <item h="1" x="5"/>
        <item h="1" x="31"/>
        <item h="1" x="32"/>
        <item h="1" x="33"/>
        <item h="1" x="6"/>
        <item h="1" x="7"/>
        <item h="1" x="8"/>
        <item h="1" x="9"/>
        <item h="1" x="10"/>
        <item h="1" x="11"/>
        <item h="1" x="12"/>
        <item h="1" x="13"/>
        <item h="1" x="34"/>
        <item h="1" x="14"/>
        <item h="1" x="15"/>
        <item h="1" x="16"/>
        <item h="1" x="17"/>
        <item h="1" x="18"/>
        <item h="1" x="19"/>
        <item h="1" x="20"/>
        <item h="1" x="35"/>
        <item h="1" x="21"/>
        <item h="1" x="22"/>
        <item h="1" x="23"/>
        <item h="1" x="24"/>
        <item h="1" x="25"/>
        <item h="1" x="26"/>
        <item h="1" x="27"/>
        <item h="1" x="28"/>
        <item t="default"/>
      </items>
    </pivotField>
    <pivotField showAll="0"/>
    <pivotField showAll="0"/>
    <pivotField showAll="0"/>
    <pivotField showAll="0"/>
    <pivotField showAll="0"/>
    <pivotField showAll="0"/>
    <pivotField showAll="0"/>
    <pivotField showAll="0"/>
    <pivotField dataField="1" showAll="0"/>
    <pivotField showAll="0"/>
    <pivotField showAll="0"/>
    <pivotField dataField="1" showAll="0"/>
  </pivotFields>
  <rowFields count="1">
    <field x="0"/>
  </rowFields>
  <rowItems count="1">
    <i>
      <x v="1"/>
    </i>
  </rowItems>
  <colFields count="1">
    <field x="-2"/>
  </colFields>
  <colItems count="2">
    <i>
      <x/>
    </i>
    <i i="1">
      <x v="1"/>
    </i>
  </colItems>
  <dataFields count="2">
    <dataField name=" Rural - Person" fld="9" baseField="0" baseItem="0"/>
    <dataField name=" Urban - Persons" fld="12" baseField="0" baseItem="0"/>
  </dataField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5C99534-C7A4-4689-8D9E-CEBF20C4DF26}" name="PivotTable9"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H36:I41" firstHeaderRow="1" firstDataRow="1" firstDataCol="1" rowPageCount="1" colPageCount="1"/>
  <pivotFields count="6">
    <pivotField axis="axisRow" showAll="0" measureFilter="1">
      <items count="37">
        <item x="29"/>
        <item x="0"/>
        <item x="1"/>
        <item x="2"/>
        <item x="3"/>
        <item x="4"/>
        <item x="30"/>
        <item x="5"/>
        <item x="31"/>
        <item x="32"/>
        <item x="33"/>
        <item x="6"/>
        <item x="7"/>
        <item x="8"/>
        <item x="9"/>
        <item x="10"/>
        <item x="11"/>
        <item x="12"/>
        <item x="13"/>
        <item x="34"/>
        <item x="14"/>
        <item x="15"/>
        <item x="16"/>
        <item x="17"/>
        <item x="18"/>
        <item x="19"/>
        <item x="20"/>
        <item x="35"/>
        <item x="21"/>
        <item x="22"/>
        <item x="23"/>
        <item x="24"/>
        <item x="25"/>
        <item x="26"/>
        <item x="27"/>
        <item x="28"/>
        <item t="default"/>
      </items>
    </pivotField>
    <pivotField axis="axisPage" multipleItemSelectionAllowed="1" showAll="0">
      <items count="4">
        <item h="1" x="0"/>
        <item x="1"/>
        <item h="1" x="2"/>
        <item t="default"/>
      </items>
    </pivotField>
    <pivotField showAll="0"/>
    <pivotField showAll="0"/>
    <pivotField showAll="0"/>
    <pivotField dataField="1" showAll="0"/>
  </pivotFields>
  <rowFields count="1">
    <field x="0"/>
  </rowFields>
  <rowItems count="5">
    <i>
      <x v="14"/>
    </i>
    <i>
      <x v="18"/>
    </i>
    <i>
      <x v="23"/>
    </i>
    <i>
      <x v="24"/>
    </i>
    <i>
      <x v="32"/>
    </i>
  </rowItems>
  <colItems count="1">
    <i/>
  </colItems>
  <pageFields count="1">
    <pageField fld="1" hier="-1"/>
  </pageFields>
  <dataFields count="1">
    <dataField name="Sum of 2011U" fld="5"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0C76669-9A08-4AAB-87A0-9E3C57A08A3B}" name="PivotTable1"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K4:L9" firstHeaderRow="1" firstDataRow="1" firstDataCol="1" rowPageCount="1" colPageCount="1"/>
  <pivotFields count="6">
    <pivotField axis="axisRow" showAll="0" measureFilter="1">
      <items count="37">
        <item x="29"/>
        <item x="0"/>
        <item x="1"/>
        <item x="2"/>
        <item x="3"/>
        <item x="4"/>
        <item x="30"/>
        <item x="5"/>
        <item x="31"/>
        <item x="32"/>
        <item x="33"/>
        <item x="6"/>
        <item x="7"/>
        <item x="8"/>
        <item x="9"/>
        <item x="10"/>
        <item x="11"/>
        <item x="12"/>
        <item x="13"/>
        <item x="34"/>
        <item x="14"/>
        <item x="15"/>
        <item x="16"/>
        <item x="17"/>
        <item x="18"/>
        <item x="19"/>
        <item x="20"/>
        <item x="35"/>
        <item x="21"/>
        <item x="22"/>
        <item x="23"/>
        <item x="24"/>
        <item x="25"/>
        <item x="26"/>
        <item x="27"/>
        <item x="28"/>
        <item t="default"/>
      </items>
    </pivotField>
    <pivotField axis="axisPage" multipleItemSelectionAllowed="1" showAll="0">
      <items count="4">
        <item h="1" x="0"/>
        <item x="1"/>
        <item h="1" x="2"/>
        <item t="default"/>
      </items>
    </pivotField>
    <pivotField dataField="1" showAll="0"/>
    <pivotField showAll="0"/>
    <pivotField showAll="0"/>
    <pivotField showAll="0"/>
  </pivotFields>
  <rowFields count="1">
    <field x="0"/>
  </rowFields>
  <rowItems count="5">
    <i>
      <x v="5"/>
    </i>
    <i>
      <x v="15"/>
    </i>
    <i>
      <x v="16"/>
    </i>
    <i>
      <x v="29"/>
    </i>
    <i>
      <x v="33"/>
    </i>
  </rowItems>
  <colItems count="1">
    <i/>
  </colItems>
  <pageFields count="1">
    <pageField fld="1" hier="-1"/>
  </pageFields>
  <dataFields count="1">
    <dataField name=" 1991" fld="2" baseField="0" baseItem="5"/>
  </dataFields>
  <chartFormats count="8">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25"/>
          </reference>
        </references>
      </pivotArea>
    </chartFormat>
    <chartFormat chart="2" format="4">
      <pivotArea type="data" outline="0" fieldPosition="0">
        <references count="2">
          <reference field="4294967294" count="1" selected="0">
            <x v="0"/>
          </reference>
          <reference field="0" count="1" selected="0">
            <x v="24"/>
          </reference>
        </references>
      </pivotArea>
    </chartFormat>
    <chartFormat chart="2" format="5">
      <pivotArea type="data" outline="0" fieldPosition="0">
        <references count="2">
          <reference field="4294967294" count="1" selected="0">
            <x v="0"/>
          </reference>
          <reference field="0" count="1" selected="0">
            <x v="21"/>
          </reference>
        </references>
      </pivotArea>
    </chartFormat>
    <chartFormat chart="2" format="6">
      <pivotArea type="data" outline="0" fieldPosition="0">
        <references count="2">
          <reference field="4294967294" count="1" selected="0">
            <x v="0"/>
          </reference>
          <reference field="0" count="1" selected="0">
            <x v="18"/>
          </reference>
        </references>
      </pivotArea>
    </chartFormat>
    <chartFormat chart="2" format="7">
      <pivotArea type="data" outline="0" fieldPosition="0">
        <references count="2">
          <reference field="4294967294" count="1" selected="0">
            <x v="0"/>
          </reference>
          <reference field="0" count="1" selected="0">
            <x v="14"/>
          </reference>
        </references>
      </pivotArea>
    </chartFormat>
    <chartFormat chart="2" format="8">
      <pivotArea type="data" outline="0" fieldPosition="0">
        <references count="2">
          <reference field="4294967294" count="1" selected="0">
            <x v="0"/>
          </reference>
          <reference field="0" count="1" selected="0">
            <x v="11"/>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92E1B22-C102-48A6-9364-6D73E8007B8C}" name="PivotTable13"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rowHeaderCaption="state/ut">
  <location ref="G2:H37" firstHeaderRow="1" firstDataRow="1" firstDataCol="1"/>
  <pivotFields count="5">
    <pivotField axis="axisRow" showAll="0">
      <items count="37">
        <item x="29"/>
        <item h="1" x="0"/>
        <item x="1"/>
        <item x="2"/>
        <item x="3"/>
        <item x="4"/>
        <item x="30"/>
        <item x="5"/>
        <item x="31"/>
        <item x="32"/>
        <item x="33"/>
        <item x="6"/>
        <item x="7"/>
        <item x="8"/>
        <item x="9"/>
        <item x="10"/>
        <item x="11"/>
        <item x="12"/>
        <item x="13"/>
        <item x="34"/>
        <item x="14"/>
        <item x="15"/>
        <item x="16"/>
        <item x="17"/>
        <item x="18"/>
        <item x="19"/>
        <item x="20"/>
        <item x="35"/>
        <item x="21"/>
        <item x="22"/>
        <item x="23"/>
        <item x="24"/>
        <item x="25"/>
        <item x="26"/>
        <item x="27"/>
        <item x="28"/>
        <item t="default"/>
      </items>
    </pivotField>
    <pivotField showAll="0"/>
    <pivotField showAll="0"/>
    <pivotField dataField="1" showAll="0"/>
    <pivotField showAll="0"/>
  </pivotFields>
  <rowFields count="1">
    <field x="0"/>
  </rowFields>
  <rowItems count="35">
    <i>
      <x/>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dataFields count="1">
    <dataField name="in 2011R" fld="3" baseField="0" baseItem="0"/>
  </dataFields>
  <chartFormats count="2">
    <chartFormat chart="2"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A4FBE2C-C579-4659-8A86-D6E08C9B7386}" name="PivotTable12"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state/ut">
  <location ref="D2:E37" firstHeaderRow="1" firstDataRow="1" firstDataCol="1"/>
  <pivotFields count="5">
    <pivotField axis="axisRow" showAll="0">
      <items count="37">
        <item x="29"/>
        <item h="1" x="0"/>
        <item x="1"/>
        <item x="2"/>
        <item x="3"/>
        <item x="4"/>
        <item x="30"/>
        <item x="5"/>
        <item x="31"/>
        <item x="32"/>
        <item x="33"/>
        <item x="6"/>
        <item x="7"/>
        <item x="8"/>
        <item x="9"/>
        <item x="10"/>
        <item x="11"/>
        <item x="12"/>
        <item x="13"/>
        <item x="34"/>
        <item x="14"/>
        <item x="15"/>
        <item x="16"/>
        <item x="17"/>
        <item x="18"/>
        <item x="19"/>
        <item x="20"/>
        <item x="35"/>
        <item x="21"/>
        <item x="22"/>
        <item x="23"/>
        <item x="24"/>
        <item x="25"/>
        <item x="26"/>
        <item x="27"/>
        <item x="28"/>
        <item t="default"/>
      </items>
    </pivotField>
    <pivotField showAll="0"/>
    <pivotField dataField="1" showAll="0"/>
    <pivotField showAll="0"/>
    <pivotField showAll="0"/>
  </pivotFields>
  <rowFields count="1">
    <field x="0"/>
  </rowFields>
  <rowItems count="35">
    <i>
      <x/>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dataFields count="1">
    <dataField name="in 2001" fld="2"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B2CBDCA-815F-45A7-8AD8-D01AAAE4F002}" name="PivotTable10"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rowHeaderCaption="state/ut">
  <location ref="A2:B37" firstHeaderRow="1" firstDataRow="1" firstDataCol="1"/>
  <pivotFields count="5">
    <pivotField axis="axisRow" showAll="0">
      <items count="37">
        <item x="29"/>
        <item h="1" x="0"/>
        <item x="1"/>
        <item x="2"/>
        <item x="3"/>
        <item x="4"/>
        <item x="30"/>
        <item x="5"/>
        <item x="31"/>
        <item x="32"/>
        <item x="33"/>
        <item x="6"/>
        <item x="7"/>
        <item x="8"/>
        <item x="9"/>
        <item x="10"/>
        <item x="11"/>
        <item x="12"/>
        <item x="13"/>
        <item x="34"/>
        <item x="14"/>
        <item x="15"/>
        <item x="16"/>
        <item x="17"/>
        <item x="18"/>
        <item x="19"/>
        <item x="20"/>
        <item x="35"/>
        <item x="21"/>
        <item x="22"/>
        <item x="23"/>
        <item x="24"/>
        <item x="25"/>
        <item x="26"/>
        <item x="27"/>
        <item x="28"/>
        <item t="default"/>
      </items>
    </pivotField>
    <pivotField dataField="1" showAll="0"/>
    <pivotField showAll="0"/>
    <pivotField showAll="0"/>
    <pivotField showAll="0"/>
  </pivotFields>
  <rowFields count="1">
    <field x="0"/>
  </rowFields>
  <rowItems count="35">
    <i>
      <x/>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dataFields count="1">
    <dataField name="in 1991" fld="1" baseField="0" baseItem="0"/>
  </dataFields>
  <chartFormats count="2">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0" count="1" selected="0">
            <x v="2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0781F2D-08DD-4024-80D3-E744EB5DFB1B}" name="PivotTable15" cacheId="4" dataPosition="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rowHeaderCaption="year">
  <location ref="M12:O13" firstHeaderRow="0" firstDataRow="1" firstDataCol="1"/>
  <pivotFields count="3">
    <pivotField dataField="1" showAll="0"/>
    <pivotField axis="axisRow" showAll="0">
      <items count="5">
        <item x="0"/>
        <item h="1" x="1"/>
        <item h="1" x="2"/>
        <item h="1" x="3"/>
        <item t="default"/>
      </items>
    </pivotField>
    <pivotField dataField="1" showAll="0"/>
  </pivotFields>
  <rowFields count="1">
    <field x="1"/>
  </rowFields>
  <rowItems count="1">
    <i>
      <x/>
    </i>
  </rowItems>
  <colFields count="1">
    <field x="-2"/>
  </colFields>
  <colItems count="2">
    <i>
      <x/>
    </i>
    <i i="1">
      <x v="1"/>
    </i>
  </colItems>
  <dataFields count="2">
    <dataField name="the target" fld="0" baseField="1" baseItem="0"/>
    <dataField name="literacy rate" fld="2" baseField="1" baseItem="0"/>
  </dataFields>
  <chartFormats count="13">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1"/>
          </reference>
        </references>
      </pivotArea>
    </chartFormat>
    <chartFormat chart="5" format="5">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pivotArea type="data" outline="0" fieldPosition="0">
        <references count="1">
          <reference field="4294967294" count="1" selected="0">
            <x v="1"/>
          </reference>
        </references>
      </pivotArea>
    </chartFormat>
    <chartFormat chart="6"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C9385DC-0496-4D6E-98A2-0558C9A2144E}" name="PivotTable14"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rowHeaderCaption="state/ut">
  <location ref="J2:K37" firstHeaderRow="1" firstDataRow="1" firstDataCol="1"/>
  <pivotFields count="5">
    <pivotField axis="axisRow" showAll="0">
      <items count="37">
        <item x="29"/>
        <item h="1" x="0"/>
        <item x="1"/>
        <item x="2"/>
        <item x="3"/>
        <item x="4"/>
        <item x="30"/>
        <item x="5"/>
        <item x="31"/>
        <item x="32"/>
        <item x="33"/>
        <item x="6"/>
        <item x="7"/>
        <item x="8"/>
        <item x="9"/>
        <item x="10"/>
        <item x="11"/>
        <item x="12"/>
        <item x="13"/>
        <item x="34"/>
        <item x="14"/>
        <item x="15"/>
        <item x="16"/>
        <item x="17"/>
        <item x="18"/>
        <item x="19"/>
        <item x="20"/>
        <item x="35"/>
        <item x="21"/>
        <item x="22"/>
        <item x="23"/>
        <item x="24"/>
        <item x="25"/>
        <item x="26"/>
        <item x="27"/>
        <item x="28"/>
        <item t="default"/>
      </items>
    </pivotField>
    <pivotField showAll="0"/>
    <pivotField showAll="0"/>
    <pivotField showAll="0"/>
    <pivotField dataField="1" showAll="0"/>
  </pivotFields>
  <rowFields count="1">
    <field x="0"/>
  </rowFields>
  <rowItems count="35">
    <i>
      <x/>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dataFields count="1">
    <dataField name="in 2011U" fld="4" baseField="0" baseItem="0"/>
  </dataFields>
  <chartFormats count="3">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780912B-1471-43EB-AC33-FECBF0A862FF}"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40" firstHeaderRow="0" firstDataRow="1" firstDataCol="1"/>
  <pivotFields count="5">
    <pivotField axis="axisRow" showAll="0">
      <items count="37">
        <item x="29"/>
        <item x="0"/>
        <item x="1"/>
        <item x="2"/>
        <item x="3"/>
        <item x="4"/>
        <item x="30"/>
        <item x="5"/>
        <item x="31"/>
        <item x="32"/>
        <item x="33"/>
        <item x="6"/>
        <item x="7"/>
        <item x="8"/>
        <item x="9"/>
        <item x="10"/>
        <item x="11"/>
        <item x="12"/>
        <item x="13"/>
        <item x="34"/>
        <item x="14"/>
        <item x="15"/>
        <item x="16"/>
        <item x="17"/>
        <item x="18"/>
        <item x="19"/>
        <item x="20"/>
        <item x="35"/>
        <item x="21"/>
        <item x="22"/>
        <item x="23"/>
        <item x="24"/>
        <item x="25"/>
        <item x="26"/>
        <item x="27"/>
        <item x="28"/>
        <item t="default"/>
      </items>
    </pivotField>
    <pivotField dataField="1" showAll="0"/>
    <pivotField dataField="1" showAll="0"/>
    <pivotField dataField="1" showAll="0"/>
    <pivotField dataFiel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4">
    <i>
      <x/>
    </i>
    <i i="1">
      <x v="1"/>
    </i>
    <i i="2">
      <x v="2"/>
    </i>
    <i i="3">
      <x v="3"/>
    </i>
  </colItems>
  <dataFields count="4">
    <dataField name="IN 1991" fld="1" baseField="0" baseItem="0"/>
    <dataField name="IN 2001" fld="2" baseField="0" baseItem="0"/>
    <dataField name="IN 2011R" fld="3" baseField="0" baseItem="0"/>
    <dataField name="IN 2011U" fld="4" baseField="0" baseItem="0"/>
  </dataFields>
  <chartFormats count="8">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9728857-9120-4473-AD7E-222761147263}" name="PivotTable7" cacheId="5" dataPosition="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I7:K8" firstHeaderRow="0" firstDataRow="1" firstDataCol="1"/>
  <pivotFields count="3">
    <pivotField axis="axisRow" showAll="0">
      <items count="5">
        <item x="0"/>
        <item h="1" x="1"/>
        <item h="1" x="2"/>
        <item h="1" x="3"/>
        <item t="default"/>
      </items>
    </pivotField>
    <pivotField dataField="1" showAll="0"/>
    <pivotField dataField="1" showAll="0"/>
  </pivotFields>
  <rowFields count="1">
    <field x="0"/>
  </rowFields>
  <rowItems count="1">
    <i>
      <x/>
    </i>
  </rowItems>
  <colFields count="1">
    <field x="-2"/>
  </colFields>
  <colItems count="2">
    <i>
      <x/>
    </i>
    <i i="1">
      <x v="1"/>
    </i>
  </colItems>
  <dataFields count="2">
    <dataField name="females" fld="1" baseField="0" baseItem="0"/>
    <dataField name="males" fld="2" baseField="0" baseItem="0"/>
  </dataFields>
  <chartFormats count="3">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1218C8-1B27-4222-A4E2-F933737CA248}"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rowHeaderCaption="gender">
  <location ref="E20:F22" firstHeaderRow="1" firstDataRow="1" firstDataCol="1" rowPageCount="1" colPageCount="1"/>
  <pivotFields count="3">
    <pivotField axis="axisPage" showAll="0">
      <items count="5">
        <item x="0"/>
        <item x="1"/>
        <item x="2"/>
        <item x="3"/>
        <item t="default"/>
      </items>
    </pivotField>
    <pivotField axis="axisRow" showAll="0">
      <items count="7">
        <item h="1" m="1" x="4"/>
        <item h="1" m="1" x="3"/>
        <item h="1" m="1" x="5"/>
        <item x="0"/>
        <item x="1"/>
        <item h="1" x="2"/>
        <item t="default"/>
      </items>
    </pivotField>
    <pivotField dataField="1" showAll="0"/>
  </pivotFields>
  <rowFields count="1">
    <field x="1"/>
  </rowFields>
  <rowItems count="2">
    <i>
      <x v="3"/>
    </i>
    <i>
      <x v="4"/>
    </i>
  </rowItems>
  <colItems count="1">
    <i/>
  </colItems>
  <pageFields count="1">
    <pageField fld="0" item="0" hier="-1"/>
  </pageFields>
  <dataFields count="1">
    <dataField name="literacy rate" fld="2" baseField="1" baseItem="0"/>
  </dataFields>
  <chartFormats count="9">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 count="1" selected="0">
            <x v="0"/>
          </reference>
        </references>
      </pivotArea>
    </chartFormat>
    <chartFormat chart="5" format="3">
      <pivotArea type="data" outline="0" fieldPosition="0">
        <references count="2">
          <reference field="4294967294" count="1" selected="0">
            <x v="0"/>
          </reference>
          <reference field="1"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 chart="6" format="7">
      <pivotArea type="data" outline="0" fieldPosition="0">
        <references count="2">
          <reference field="4294967294" count="1" selected="0">
            <x v="0"/>
          </reference>
          <reference field="1" count="1" selected="0">
            <x v="3"/>
          </reference>
        </references>
      </pivotArea>
    </chartFormat>
    <chartFormat chart="6" format="8">
      <pivotArea type="data" outline="0" fieldPosition="0">
        <references count="2">
          <reference field="4294967294" count="1" selected="0">
            <x v="0"/>
          </reference>
          <reference field="1" count="1" selected="0">
            <x v="4"/>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6012FF-CA34-46C7-974E-B8FE2D591C36}"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people">
  <location ref="E12:F16" firstHeaderRow="1" firstDataRow="1" firstDataCol="1" rowPageCount="1" colPageCount="1"/>
  <pivotFields count="3">
    <pivotField axis="axisRow" showAll="0">
      <items count="5">
        <item x="0"/>
        <item x="1"/>
        <item x="2"/>
        <item x="3"/>
        <item t="default"/>
      </items>
    </pivotField>
    <pivotField axis="axisPage" multipleItemSelectionAllowed="1" showAll="0">
      <items count="7">
        <item h="1" m="1" x="4"/>
        <item h="1" m="1" x="3"/>
        <item m="1" x="5"/>
        <item h="1" x="0"/>
        <item h="1" x="1"/>
        <item x="2"/>
        <item t="default"/>
      </items>
    </pivotField>
    <pivotField dataField="1" showAll="0"/>
  </pivotFields>
  <rowFields count="1">
    <field x="0"/>
  </rowFields>
  <rowItems count="4">
    <i>
      <x/>
    </i>
    <i>
      <x v="1"/>
    </i>
    <i>
      <x v="2"/>
    </i>
    <i>
      <x v="3"/>
    </i>
  </rowItems>
  <colItems count="1">
    <i/>
  </colItems>
  <pageFields count="1">
    <pageField fld="1" hier="-1"/>
  </pageFields>
  <dataFields count="1">
    <dataField name="literacy rate"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4EF734-C1AC-420A-8650-207350A21CA0}" name="PivotTable10"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K36:L41" firstHeaderRow="1" firstDataRow="1" firstDataCol="1" rowPageCount="1" colPageCount="1"/>
  <pivotFields count="6">
    <pivotField axis="axisRow" showAll="0" measureFilter="1">
      <items count="37">
        <item x="29"/>
        <item x="0"/>
        <item x="1"/>
        <item x="2"/>
        <item x="3"/>
        <item x="4"/>
        <item x="30"/>
        <item x="5"/>
        <item x="31"/>
        <item x="32"/>
        <item x="33"/>
        <item x="6"/>
        <item x="7"/>
        <item x="8"/>
        <item x="9"/>
        <item x="10"/>
        <item x="11"/>
        <item x="12"/>
        <item x="13"/>
        <item x="34"/>
        <item x="14"/>
        <item x="15"/>
        <item x="16"/>
        <item x="17"/>
        <item x="18"/>
        <item x="19"/>
        <item x="20"/>
        <item x="35"/>
        <item x="21"/>
        <item x="22"/>
        <item x="23"/>
        <item x="24"/>
        <item x="25"/>
        <item x="26"/>
        <item x="27"/>
        <item x="28"/>
        <item t="default"/>
      </items>
    </pivotField>
    <pivotField axis="axisPage" multipleItemSelectionAllowed="1" showAll="0">
      <items count="4">
        <item h="1" x="0"/>
        <item x="1"/>
        <item h="1" x="2"/>
        <item t="default"/>
      </items>
    </pivotField>
    <pivotField showAll="0"/>
    <pivotField showAll="0"/>
    <pivotField showAll="0"/>
    <pivotField dataField="1" showAll="0"/>
  </pivotFields>
  <rowFields count="1">
    <field x="0"/>
  </rowFields>
  <rowItems count="5">
    <i>
      <x v="2"/>
    </i>
    <i>
      <x v="5"/>
    </i>
    <i>
      <x v="15"/>
    </i>
    <i>
      <x v="29"/>
    </i>
    <i>
      <x v="33"/>
    </i>
  </rowItems>
  <colItems count="1">
    <i/>
  </colItems>
  <pageFields count="1">
    <pageField fld="1" hier="-1"/>
  </pageFields>
  <dataFields count="1">
    <dataField name=" 2011U" fld="5" baseField="0" baseItem="2"/>
  </dataFields>
  <chartFormats count="3">
    <chartFormat chart="6"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DF43C7-26AD-44B7-BD8F-833E26412CDD}" name="PivotTable5"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K25:L30" firstHeaderRow="1" firstDataRow="1" firstDataCol="1" rowPageCount="1" colPageCount="1"/>
  <pivotFields count="6">
    <pivotField axis="axisRow" showAll="0" measureFilter="1">
      <items count="37">
        <item x="29"/>
        <item x="0"/>
        <item x="1"/>
        <item x="2"/>
        <item x="3"/>
        <item x="4"/>
        <item x="30"/>
        <item x="5"/>
        <item x="31"/>
        <item x="32"/>
        <item x="33"/>
        <item x="6"/>
        <item x="7"/>
        <item x="8"/>
        <item x="9"/>
        <item x="10"/>
        <item x="11"/>
        <item x="12"/>
        <item x="13"/>
        <item x="34"/>
        <item x="14"/>
        <item x="15"/>
        <item x="16"/>
        <item x="17"/>
        <item x="18"/>
        <item x="19"/>
        <item x="20"/>
        <item x="35"/>
        <item x="21"/>
        <item x="22"/>
        <item x="23"/>
        <item x="24"/>
        <item x="25"/>
        <item x="26"/>
        <item x="27"/>
        <item x="28"/>
        <item t="default"/>
      </items>
    </pivotField>
    <pivotField axis="axisPage" multipleItemSelectionAllowed="1" showAll="0">
      <items count="4">
        <item h="1" x="0"/>
        <item x="1"/>
        <item h="1" x="2"/>
        <item t="default"/>
      </items>
    </pivotField>
    <pivotField showAll="0"/>
    <pivotField showAll="0"/>
    <pivotField dataField="1" showAll="0"/>
    <pivotField showAll="0"/>
  </pivotFields>
  <rowFields count="1">
    <field x="0"/>
  </rowFields>
  <rowItems count="5">
    <i>
      <x v="2"/>
    </i>
    <i>
      <x v="3"/>
    </i>
    <i>
      <x v="5"/>
    </i>
    <i>
      <x v="16"/>
    </i>
    <i>
      <x v="29"/>
    </i>
  </rowItems>
  <colItems count="1">
    <i/>
  </colItems>
  <pageFields count="1">
    <pageField fld="1" hier="-1"/>
  </pageFields>
  <dataFields count="1">
    <dataField name=" 2011R" fld="4" baseField="0" baseItem="2"/>
  </dataFields>
  <chartFormats count="2">
    <chartFormat chart="2"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D9FFC6-78E3-47E6-9DEC-70F84142BDC3}" name="PivotTable8"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H25:I30" firstHeaderRow="1" firstDataRow="1" firstDataCol="1" rowPageCount="1" colPageCount="1"/>
  <pivotFields count="6">
    <pivotField axis="axisRow" showAll="0" measureFilter="1">
      <items count="37">
        <item x="29"/>
        <item x="0"/>
        <item x="1"/>
        <item x="2"/>
        <item x="3"/>
        <item x="4"/>
        <item x="30"/>
        <item x="5"/>
        <item x="31"/>
        <item x="32"/>
        <item x="33"/>
        <item x="6"/>
        <item x="7"/>
        <item x="8"/>
        <item x="9"/>
        <item x="10"/>
        <item x="11"/>
        <item x="12"/>
        <item x="13"/>
        <item x="34"/>
        <item x="14"/>
        <item x="15"/>
        <item x="16"/>
        <item x="17"/>
        <item x="18"/>
        <item x="19"/>
        <item x="20"/>
        <item x="35"/>
        <item x="21"/>
        <item x="22"/>
        <item x="23"/>
        <item x="24"/>
        <item x="25"/>
        <item x="26"/>
        <item x="27"/>
        <item x="28"/>
        <item t="default"/>
      </items>
    </pivotField>
    <pivotField axis="axisPage" multipleItemSelectionAllowed="1" showAll="0">
      <items count="4">
        <item h="1" x="0"/>
        <item x="1"/>
        <item h="1" x="2"/>
        <item t="default"/>
      </items>
    </pivotField>
    <pivotField showAll="0"/>
    <pivotField showAll="0"/>
    <pivotField dataField="1" showAll="0"/>
    <pivotField showAll="0"/>
  </pivotFields>
  <rowFields count="1">
    <field x="0"/>
  </rowFields>
  <rowItems count="5">
    <i>
      <x v="11"/>
    </i>
    <i>
      <x v="14"/>
    </i>
    <i>
      <x v="18"/>
    </i>
    <i>
      <x v="24"/>
    </i>
    <i>
      <x v="32"/>
    </i>
  </rowItems>
  <colItems count="1">
    <i/>
  </colItems>
  <pageFields count="1">
    <pageField fld="1" hier="-1"/>
  </pageFields>
  <dataFields count="1">
    <dataField name="Sum of 2011R"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4A1FCD-6959-4950-909F-ADC6A44BF934}" name="PivotTable6"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H3:I9" firstHeaderRow="1" firstDataRow="1" firstDataCol="1" rowPageCount="1" colPageCount="1"/>
  <pivotFields count="6">
    <pivotField axis="axisRow" showAll="0" measureFilter="1">
      <items count="37">
        <item x="29"/>
        <item x="0"/>
        <item x="1"/>
        <item x="2"/>
        <item x="3"/>
        <item x="4"/>
        <item x="30"/>
        <item x="5"/>
        <item x="31"/>
        <item x="32"/>
        <item x="33"/>
        <item x="6"/>
        <item x="7"/>
        <item x="8"/>
        <item x="9"/>
        <item x="10"/>
        <item x="11"/>
        <item x="12"/>
        <item x="13"/>
        <item x="34"/>
        <item x="14"/>
        <item x="15"/>
        <item x="16"/>
        <item x="17"/>
        <item x="18"/>
        <item x="19"/>
        <item x="20"/>
        <item x="35"/>
        <item x="21"/>
        <item x="22"/>
        <item x="23"/>
        <item x="24"/>
        <item x="25"/>
        <item x="26"/>
        <item x="27"/>
        <item x="28"/>
        <item t="default"/>
      </items>
    </pivotField>
    <pivotField axis="axisPage" multipleItemSelectionAllowed="1" showAll="0">
      <items count="4">
        <item h="1" x="0"/>
        <item x="1"/>
        <item h="1" x="2"/>
        <item t="default"/>
      </items>
    </pivotField>
    <pivotField dataField="1" showAll="0"/>
    <pivotField showAll="0"/>
    <pivotField showAll="0"/>
    <pivotField showAll="0"/>
  </pivotFields>
  <rowFields count="1">
    <field x="0"/>
  </rowFields>
  <rowItems count="6">
    <i>
      <x v="11"/>
    </i>
    <i>
      <x v="14"/>
    </i>
    <i>
      <x v="18"/>
    </i>
    <i>
      <x v="21"/>
    </i>
    <i>
      <x v="24"/>
    </i>
    <i>
      <x v="25"/>
    </i>
  </rowItems>
  <colItems count="1">
    <i/>
  </colItems>
  <pageFields count="1">
    <pageField fld="1" hier="-1"/>
  </pageFields>
  <dataFields count="1">
    <dataField name="Sum of 1991" fld="2" baseField="0" baseItem="0"/>
  </dataFields>
  <chartFormats count="7">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25"/>
          </reference>
        </references>
      </pivotArea>
    </chartFormat>
    <chartFormat chart="2" format="4">
      <pivotArea type="data" outline="0" fieldPosition="0">
        <references count="2">
          <reference field="4294967294" count="1" selected="0">
            <x v="0"/>
          </reference>
          <reference field="0" count="1" selected="0">
            <x v="24"/>
          </reference>
        </references>
      </pivotArea>
    </chartFormat>
    <chartFormat chart="2" format="5">
      <pivotArea type="data" outline="0" fieldPosition="0">
        <references count="2">
          <reference field="4294967294" count="1" selected="0">
            <x v="0"/>
          </reference>
          <reference field="0" count="1" selected="0">
            <x v="21"/>
          </reference>
        </references>
      </pivotArea>
    </chartFormat>
    <chartFormat chart="2" format="6">
      <pivotArea type="data" outline="0" fieldPosition="0">
        <references count="2">
          <reference field="4294967294" count="1" selected="0">
            <x v="0"/>
          </reference>
          <reference field="0" count="1" selected="0">
            <x v="18"/>
          </reference>
        </references>
      </pivotArea>
    </chartFormat>
    <chartFormat chart="2" format="7">
      <pivotArea type="data" outline="0" fieldPosition="0">
        <references count="2">
          <reference field="4294967294" count="1" selected="0">
            <x v="0"/>
          </reference>
          <reference field="0" count="1" selected="0">
            <x v="14"/>
          </reference>
        </references>
      </pivotArea>
    </chartFormat>
    <chartFormat chart="2" format="8">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206570-6D19-47E4-82AA-7D45CE42B887}" name="PivotTable7"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H14:I19" firstHeaderRow="1" firstDataRow="1" firstDataCol="1" rowPageCount="1" colPageCount="1"/>
  <pivotFields count="6">
    <pivotField axis="axisRow" showAll="0" measureFilter="1">
      <items count="37">
        <item x="29"/>
        <item x="0"/>
        <item x="1"/>
        <item x="2"/>
        <item x="3"/>
        <item x="4"/>
        <item x="30"/>
        <item x="5"/>
        <item x="31"/>
        <item x="32"/>
        <item x="33"/>
        <item x="6"/>
        <item x="7"/>
        <item x="8"/>
        <item x="9"/>
        <item x="10"/>
        <item x="11"/>
        <item x="12"/>
        <item x="13"/>
        <item x="34"/>
        <item x="14"/>
        <item x="15"/>
        <item x="16"/>
        <item x="17"/>
        <item x="18"/>
        <item x="19"/>
        <item x="20"/>
        <item x="35"/>
        <item x="21"/>
        <item x="22"/>
        <item x="23"/>
        <item x="24"/>
        <item x="25"/>
        <item x="26"/>
        <item x="27"/>
        <item x="28"/>
        <item t="default"/>
      </items>
    </pivotField>
    <pivotField axis="axisPage" multipleItemSelectionAllowed="1" showAll="0">
      <items count="4">
        <item h="1" x="0"/>
        <item x="1"/>
        <item h="1" x="2"/>
        <item t="default"/>
      </items>
    </pivotField>
    <pivotField showAll="0"/>
    <pivotField dataField="1" showAll="0"/>
    <pivotField showAll="0"/>
    <pivotField showAll="0"/>
  </pivotFields>
  <rowFields count="1">
    <field x="0"/>
  </rowFields>
  <rowItems count="5">
    <i>
      <x v="11"/>
    </i>
    <i>
      <x v="14"/>
    </i>
    <i>
      <x v="18"/>
    </i>
    <i>
      <x v="21"/>
    </i>
    <i>
      <x v="24"/>
    </i>
  </rowItems>
  <colItems count="1">
    <i/>
  </colItems>
  <pageFields count="1">
    <pageField fld="1" hier="-1"/>
  </pageFields>
  <dataFields count="1">
    <dataField name="Sum of 2001" fld="3"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64BD8C-FFFD-46C2-8637-33EFAE0D4A19}" name="PivotTable4"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1">
  <location ref="K14:L20" firstHeaderRow="1" firstDataRow="1" firstDataCol="1" rowPageCount="1" colPageCount="1"/>
  <pivotFields count="6">
    <pivotField axis="axisRow" showAll="0" measureFilter="1">
      <items count="37">
        <item x="29"/>
        <item x="0"/>
        <item x="1"/>
        <item x="2"/>
        <item x="3"/>
        <item x="4"/>
        <item x="30"/>
        <item x="5"/>
        <item x="31"/>
        <item x="32"/>
        <item x="33"/>
        <item x="6"/>
        <item x="7"/>
        <item x="8"/>
        <item x="9"/>
        <item x="10"/>
        <item x="11"/>
        <item x="12"/>
        <item x="13"/>
        <item x="34"/>
        <item x="14"/>
        <item x="15"/>
        <item x="16"/>
        <item x="17"/>
        <item x="18"/>
        <item x="19"/>
        <item x="20"/>
        <item x="35"/>
        <item x="21"/>
        <item x="22"/>
        <item x="23"/>
        <item x="24"/>
        <item x="25"/>
        <item x="26"/>
        <item x="27"/>
        <item x="28"/>
        <item t="default"/>
      </items>
    </pivotField>
    <pivotField axis="axisPage" multipleItemSelectionAllowed="1" showAll="0">
      <items count="4">
        <item h="1" x="0"/>
        <item x="1"/>
        <item h="1" x="2"/>
        <item t="default"/>
      </items>
    </pivotField>
    <pivotField showAll="0"/>
    <pivotField dataField="1" showAll="0"/>
    <pivotField showAll="0"/>
    <pivotField showAll="0"/>
  </pivotFields>
  <rowFields count="1">
    <field x="0"/>
  </rowFields>
  <rowItems count="6">
    <i>
      <x v="3"/>
    </i>
    <i>
      <x v="5"/>
    </i>
    <i>
      <x v="15"/>
    </i>
    <i>
      <x v="16"/>
    </i>
    <i>
      <x v="29"/>
    </i>
    <i>
      <x v="33"/>
    </i>
  </rowItems>
  <colItems count="1">
    <i/>
  </colItems>
  <pageFields count="1">
    <pageField fld="1" hier="-1"/>
  </pageFields>
  <dataFields count="1">
    <dataField name=" 2001" fld="3" baseField="0" baseItem="3"/>
  </dataFields>
  <chartFormats count="2">
    <chartFormat chart="5"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1BABDFF-C31C-49E4-ACDA-E96B4F3BA8FA}" sourceName="year">
  <pivotTables>
    <pivotTable tabId="3" name="PivotTable8"/>
  </pivotTables>
  <data>
    <tabular pivotCacheId="277688817">
      <items count="4">
        <i x="0" s="1"/>
        <i x="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 xr10:uid="{68D6040E-871F-450D-AF62-4F906C6F8BB0}" sourceName="state/ut">
  <pivotTables>
    <pivotTable tabId="8" name="PivotTable6"/>
    <pivotTable tabId="8" name="PivotTable7"/>
    <pivotTable tabId="8" name="PivotTable8"/>
    <pivotTable tabId="8" name="PivotTable9"/>
    <pivotTable tabId="8" name="PivotTable1"/>
    <pivotTable tabId="8" name="PivotTable10"/>
    <pivotTable tabId="8" name="PivotTable4"/>
    <pivotTable tabId="8" name="PivotTable5"/>
  </pivotTables>
  <data>
    <tabular pivotCacheId="1256930218">
      <items count="3">
        <i x="0"/>
        <i x="1"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C99ADD3B-343B-4330-A5B8-E6A380BC848B}" sourceName="year">
  <pivotTables>
    <pivotTable tabId="9" name="PivotTable15"/>
  </pivotTables>
  <data>
    <tabular pivotCacheId="1218989893">
      <items count="4">
        <i x="0" s="1"/>
        <i x="1"/>
        <i x="2"/>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7EBEA1FB-E08D-4ACB-9FB4-B3A25CEA4C3F}" sourceName="year">
  <pivotTables>
    <pivotTable tabId="16" name="PivotTable7"/>
  </pivotTables>
  <data>
    <tabular pivotCacheId="1045527676">
      <items count="4">
        <i x="0" s="1"/>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8BBC971-84E5-412D-B1AE-E0A9518126A3}" cache="Slicer_year" caption="year"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 xr10:uid="{496B6308-F41F-40A2-B768-0F2EF88EB47B}" cache="Slicer_state_ut" caption="state/ut" style="SlicerStyleDark6" rowHeight="241300"/>
  <slicer name="state/ut 1" xr10:uid="{9BAF6ECA-E7AB-4DA5-9DC0-12854A1A4233}" cache="Slicer_state_ut" caption="state/ut" style="SlicerStyleDark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4954705-0E7A-4A9F-AA6B-9895697D57A2}" cache="Slicer_year1" caption="year" columnCount="2" style="SlicerStyleDark5"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AAAC827-1412-4E10-BBF5-2D6FBCF3A9D1}" cache="Slicer_year2" caption="year"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8BCD7E-681A-45D9-A6DE-3F5B3D5894C3}" name="Table1" displayName="Table1" ref="A12:C24" totalsRowShown="0">
  <autoFilter ref="A12:C24" xr:uid="{CC246620-1DCF-4B50-B02B-8DD71E618901}"/>
  <tableColumns count="3">
    <tableColumn id="1" xr3:uid="{4AAAF3FC-92D3-4E11-9675-24842D996E11}" name="year"/>
    <tableColumn id="2" xr3:uid="{D8DA92C1-3859-4D73-89D0-A7C6B69CF16D}" name="gender"/>
    <tableColumn id="3" xr3:uid="{1EA2A02F-069B-4C26-826F-30E1CB7722F6}" name="rat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8.xml"/></Relationships>
</file>

<file path=xl/worksheets/_rels/sheet1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1.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7"/>
  <sheetViews>
    <sheetView zoomScaleNormal="100" workbookViewId="0">
      <selection activeCell="D1" sqref="D1"/>
    </sheetView>
  </sheetViews>
  <sheetFormatPr defaultRowHeight="12.75" x14ac:dyDescent="0.2"/>
  <cols>
    <col min="1" max="1" width="20" style="2" customWidth="1"/>
    <col min="2" max="2" width="9.140625" style="2"/>
    <col min="3" max="3" width="11" style="2" customWidth="1"/>
    <col min="4" max="4" width="11.5703125" style="2" customWidth="1"/>
    <col min="5" max="5" width="9.140625" style="2"/>
    <col min="6" max="6" width="10.5703125" style="2" customWidth="1"/>
    <col min="7" max="7" width="10.85546875" style="2" customWidth="1"/>
    <col min="8" max="8" width="10.140625" style="2" customWidth="1"/>
    <col min="9" max="9" width="19" style="2" customWidth="1"/>
    <col min="10" max="10" width="10.7109375" style="2" customWidth="1"/>
    <col min="11" max="11" width="13.85546875" style="2" customWidth="1"/>
    <col min="12" max="12" width="21" style="2" customWidth="1"/>
    <col min="13" max="13" width="10.7109375" style="2" customWidth="1"/>
    <col min="14" max="16384" width="9.140625" style="2"/>
  </cols>
  <sheetData>
    <row r="1" spans="1:13" x14ac:dyDescent="0.2">
      <c r="A1" s="1" t="s">
        <v>1</v>
      </c>
      <c r="B1" s="1" t="s">
        <v>2</v>
      </c>
      <c r="C1" s="1" t="s">
        <v>3</v>
      </c>
      <c r="D1" s="1" t="s">
        <v>4</v>
      </c>
      <c r="E1" s="1" t="s">
        <v>5</v>
      </c>
      <c r="F1" s="1" t="s">
        <v>6</v>
      </c>
      <c r="G1" s="1" t="s">
        <v>7</v>
      </c>
      <c r="H1" s="1" t="s">
        <v>8</v>
      </c>
      <c r="I1" s="1" t="s">
        <v>9</v>
      </c>
      <c r="J1" s="1" t="s">
        <v>10</v>
      </c>
      <c r="K1" s="1" t="s">
        <v>11</v>
      </c>
      <c r="L1" s="1" t="s">
        <v>12</v>
      </c>
      <c r="M1" s="1" t="s">
        <v>13</v>
      </c>
    </row>
    <row r="2" spans="1:13" x14ac:dyDescent="0.2">
      <c r="A2" s="1" t="s">
        <v>14</v>
      </c>
      <c r="B2" s="1">
        <v>52</v>
      </c>
      <c r="C2" s="1">
        <v>64</v>
      </c>
      <c r="D2" s="1">
        <v>39</v>
      </c>
      <c r="E2" s="1">
        <v>65</v>
      </c>
      <c r="F2" s="1">
        <v>75</v>
      </c>
      <c r="G2" s="1">
        <v>54</v>
      </c>
      <c r="H2" s="1">
        <v>77</v>
      </c>
      <c r="I2" s="1">
        <v>58</v>
      </c>
      <c r="J2" s="1">
        <v>68</v>
      </c>
      <c r="K2" s="1">
        <v>89</v>
      </c>
      <c r="L2" s="1">
        <v>79</v>
      </c>
      <c r="M2" s="1">
        <v>84</v>
      </c>
    </row>
    <row r="3" spans="1:13" x14ac:dyDescent="0.2">
      <c r="A3" s="1" t="s">
        <v>15</v>
      </c>
      <c r="B3" s="1">
        <v>44</v>
      </c>
      <c r="C3" s="1">
        <v>55</v>
      </c>
      <c r="D3" s="1">
        <v>33</v>
      </c>
      <c r="E3" s="1">
        <v>61</v>
      </c>
      <c r="F3" s="1">
        <v>70</v>
      </c>
      <c r="G3" s="1">
        <v>50</v>
      </c>
      <c r="H3" s="1">
        <v>69</v>
      </c>
      <c r="I3" s="1">
        <v>52</v>
      </c>
      <c r="J3" s="1">
        <v>60</v>
      </c>
      <c r="K3" s="1">
        <v>86</v>
      </c>
      <c r="L3" s="1">
        <v>74</v>
      </c>
      <c r="M3" s="1">
        <v>80</v>
      </c>
    </row>
    <row r="4" spans="1:13" x14ac:dyDescent="0.2">
      <c r="A4" s="1" t="s">
        <v>16</v>
      </c>
      <c r="B4" s="1">
        <v>42</v>
      </c>
      <c r="C4" s="1">
        <v>52</v>
      </c>
      <c r="D4" s="1">
        <v>30</v>
      </c>
      <c r="E4" s="1">
        <v>54</v>
      </c>
      <c r="F4" s="1">
        <v>64</v>
      </c>
      <c r="G4" s="1">
        <v>44</v>
      </c>
      <c r="H4" s="1">
        <v>67</v>
      </c>
      <c r="I4" s="1">
        <v>52</v>
      </c>
      <c r="J4" s="1">
        <v>60</v>
      </c>
      <c r="K4" s="1">
        <v>88</v>
      </c>
      <c r="L4" s="1">
        <v>77</v>
      </c>
      <c r="M4" s="1">
        <v>83</v>
      </c>
    </row>
    <row r="5" spans="1:13" x14ac:dyDescent="0.2">
      <c r="A5" s="1" t="s">
        <v>17</v>
      </c>
      <c r="B5" s="1">
        <v>53</v>
      </c>
      <c r="C5" s="1">
        <v>62</v>
      </c>
      <c r="D5" s="1">
        <v>43</v>
      </c>
      <c r="E5" s="1">
        <v>63</v>
      </c>
      <c r="F5" s="1">
        <v>71</v>
      </c>
      <c r="G5" s="1">
        <v>55</v>
      </c>
      <c r="H5" s="1">
        <v>75</v>
      </c>
      <c r="I5" s="1">
        <v>63</v>
      </c>
      <c r="J5" s="1">
        <v>69</v>
      </c>
      <c r="K5" s="1">
        <v>92</v>
      </c>
      <c r="L5" s="1">
        <v>85</v>
      </c>
      <c r="M5" s="1">
        <v>89</v>
      </c>
    </row>
    <row r="6" spans="1:13" x14ac:dyDescent="0.2">
      <c r="A6" s="1" t="s">
        <v>18</v>
      </c>
      <c r="B6" s="1">
        <v>38</v>
      </c>
      <c r="C6" s="1">
        <v>51</v>
      </c>
      <c r="D6" s="1">
        <v>22</v>
      </c>
      <c r="E6" s="1">
        <v>47</v>
      </c>
      <c r="F6" s="1">
        <v>60</v>
      </c>
      <c r="G6" s="1">
        <v>33</v>
      </c>
      <c r="H6" s="1">
        <v>70</v>
      </c>
      <c r="I6" s="1">
        <v>49</v>
      </c>
      <c r="J6" s="1">
        <v>60</v>
      </c>
      <c r="K6" s="1">
        <v>83</v>
      </c>
      <c r="L6" s="1">
        <v>71</v>
      </c>
      <c r="M6" s="1">
        <v>77</v>
      </c>
    </row>
    <row r="7" spans="1:13" x14ac:dyDescent="0.2">
      <c r="A7" s="1" t="s">
        <v>19</v>
      </c>
      <c r="B7" s="1">
        <v>43</v>
      </c>
      <c r="C7" s="1">
        <v>58</v>
      </c>
      <c r="D7" s="1">
        <v>28</v>
      </c>
      <c r="E7" s="1">
        <v>65</v>
      </c>
      <c r="F7" s="1">
        <v>77</v>
      </c>
      <c r="G7" s="1">
        <v>52</v>
      </c>
      <c r="H7" s="1">
        <v>77</v>
      </c>
      <c r="I7" s="1">
        <v>55</v>
      </c>
      <c r="J7" s="1">
        <v>66</v>
      </c>
      <c r="K7" s="1">
        <v>91</v>
      </c>
      <c r="L7" s="1">
        <v>77</v>
      </c>
      <c r="M7" s="1">
        <v>84</v>
      </c>
    </row>
    <row r="8" spans="1:13" x14ac:dyDescent="0.2">
      <c r="A8" s="1" t="s">
        <v>20</v>
      </c>
      <c r="B8" s="1">
        <v>76</v>
      </c>
      <c r="C8" s="1">
        <v>84</v>
      </c>
      <c r="D8" s="1">
        <v>67</v>
      </c>
      <c r="E8" s="1">
        <v>82</v>
      </c>
      <c r="F8" s="1">
        <v>88</v>
      </c>
      <c r="G8" s="1">
        <v>75</v>
      </c>
      <c r="H8" s="1">
        <v>92</v>
      </c>
      <c r="I8" s="1">
        <v>82</v>
      </c>
      <c r="J8" s="1">
        <v>87</v>
      </c>
      <c r="K8" s="1">
        <v>93</v>
      </c>
      <c r="L8" s="1">
        <v>87</v>
      </c>
      <c r="M8" s="1">
        <v>90</v>
      </c>
    </row>
    <row r="9" spans="1:13" x14ac:dyDescent="0.2">
      <c r="A9" s="1" t="s">
        <v>21</v>
      </c>
      <c r="B9" s="1">
        <v>61</v>
      </c>
      <c r="C9" s="1">
        <v>73</v>
      </c>
      <c r="D9" s="1">
        <v>49</v>
      </c>
      <c r="E9" s="1">
        <v>69</v>
      </c>
      <c r="F9" s="1">
        <v>80</v>
      </c>
      <c r="G9" s="1">
        <v>58</v>
      </c>
      <c r="H9" s="1">
        <v>82</v>
      </c>
      <c r="I9" s="1">
        <v>61</v>
      </c>
      <c r="J9" s="1">
        <v>72</v>
      </c>
      <c r="K9" s="1">
        <v>91</v>
      </c>
      <c r="L9" s="1">
        <v>81</v>
      </c>
      <c r="M9" s="1">
        <v>86</v>
      </c>
    </row>
    <row r="10" spans="1:13" x14ac:dyDescent="0.2">
      <c r="A10" s="1" t="s">
        <v>22</v>
      </c>
      <c r="B10" s="1">
        <v>56</v>
      </c>
      <c r="C10" s="1">
        <v>69</v>
      </c>
      <c r="D10" s="1">
        <v>41</v>
      </c>
      <c r="E10" s="1">
        <v>68</v>
      </c>
      <c r="F10" s="1">
        <v>79</v>
      </c>
      <c r="G10" s="1">
        <v>56</v>
      </c>
      <c r="H10" s="1">
        <v>82</v>
      </c>
      <c r="I10" s="1">
        <v>60</v>
      </c>
      <c r="J10" s="1">
        <v>71</v>
      </c>
      <c r="K10" s="1">
        <v>89</v>
      </c>
      <c r="L10" s="1">
        <v>77</v>
      </c>
      <c r="M10" s="1">
        <v>83</v>
      </c>
    </row>
    <row r="11" spans="1:13" x14ac:dyDescent="0.2">
      <c r="A11" s="1" t="s">
        <v>23</v>
      </c>
      <c r="B11" s="1">
        <v>64</v>
      </c>
      <c r="C11" s="1">
        <v>75</v>
      </c>
      <c r="D11" s="1">
        <v>52</v>
      </c>
      <c r="E11" s="1">
        <v>77</v>
      </c>
      <c r="F11" s="1">
        <v>85</v>
      </c>
      <c r="G11" s="1">
        <v>67</v>
      </c>
      <c r="H11" s="1">
        <v>89</v>
      </c>
      <c r="I11" s="1">
        <v>75</v>
      </c>
      <c r="J11" s="1">
        <v>82</v>
      </c>
      <c r="K11" s="1">
        <v>93</v>
      </c>
      <c r="L11" s="1">
        <v>88</v>
      </c>
      <c r="M11" s="1">
        <v>91</v>
      </c>
    </row>
    <row r="12" spans="1:13" x14ac:dyDescent="0.2">
      <c r="A12" s="1" t="s">
        <v>24</v>
      </c>
      <c r="B12" s="1">
        <v>0</v>
      </c>
      <c r="C12" s="1">
        <v>0</v>
      </c>
      <c r="D12" s="1">
        <v>0</v>
      </c>
      <c r="E12" s="1">
        <v>56</v>
      </c>
      <c r="F12" s="1">
        <v>67</v>
      </c>
      <c r="G12" s="1">
        <v>43</v>
      </c>
      <c r="H12" s="1">
        <v>74</v>
      </c>
      <c r="I12" s="1">
        <v>52</v>
      </c>
      <c r="J12" s="1">
        <v>63</v>
      </c>
      <c r="K12" s="1">
        <v>84</v>
      </c>
      <c r="L12" s="1">
        <v>69</v>
      </c>
      <c r="M12" s="1">
        <v>77</v>
      </c>
    </row>
    <row r="13" spans="1:13" x14ac:dyDescent="0.2">
      <c r="A13" s="1" t="s">
        <v>25</v>
      </c>
      <c r="B13" s="1">
        <v>41</v>
      </c>
      <c r="C13" s="1">
        <v>56</v>
      </c>
      <c r="D13" s="1">
        <v>26</v>
      </c>
      <c r="E13" s="1">
        <v>54</v>
      </c>
      <c r="F13" s="1">
        <v>67</v>
      </c>
      <c r="G13" s="1">
        <v>39</v>
      </c>
      <c r="H13" s="1">
        <v>73</v>
      </c>
      <c r="I13" s="1">
        <v>49</v>
      </c>
      <c r="J13" s="1">
        <v>61</v>
      </c>
      <c r="K13" s="1">
        <v>88</v>
      </c>
      <c r="L13" s="1">
        <v>76</v>
      </c>
      <c r="M13" s="1">
        <v>82</v>
      </c>
    </row>
    <row r="14" spans="1:13" x14ac:dyDescent="0.2">
      <c r="A14" s="1" t="s">
        <v>26</v>
      </c>
      <c r="B14" s="1">
        <v>56</v>
      </c>
      <c r="C14" s="1">
        <v>67</v>
      </c>
      <c r="D14" s="1">
        <v>44</v>
      </c>
      <c r="E14" s="1">
        <v>67</v>
      </c>
      <c r="F14" s="1">
        <v>76</v>
      </c>
      <c r="G14" s="1">
        <v>57</v>
      </c>
      <c r="H14" s="1">
        <v>78</v>
      </c>
      <c r="I14" s="1">
        <v>60</v>
      </c>
      <c r="J14" s="1">
        <v>69</v>
      </c>
      <c r="K14" s="1">
        <v>90</v>
      </c>
      <c r="L14" s="1">
        <v>81</v>
      </c>
      <c r="M14" s="1">
        <v>86</v>
      </c>
    </row>
    <row r="15" spans="1:13" x14ac:dyDescent="0.2">
      <c r="A15" s="1" t="s">
        <v>27</v>
      </c>
      <c r="B15" s="1">
        <v>90</v>
      </c>
      <c r="C15" s="1">
        <v>94</v>
      </c>
      <c r="D15" s="1">
        <v>86</v>
      </c>
      <c r="E15" s="1">
        <v>91</v>
      </c>
      <c r="F15" s="1">
        <v>94</v>
      </c>
      <c r="G15" s="1">
        <v>88</v>
      </c>
      <c r="H15" s="1">
        <v>95</v>
      </c>
      <c r="I15" s="1">
        <v>91</v>
      </c>
      <c r="J15" s="1">
        <v>93</v>
      </c>
      <c r="K15" s="1">
        <v>97</v>
      </c>
      <c r="L15" s="1">
        <v>93</v>
      </c>
      <c r="M15" s="1">
        <v>95</v>
      </c>
    </row>
    <row r="16" spans="1:13" x14ac:dyDescent="0.2">
      <c r="A16" s="1" t="s">
        <v>28</v>
      </c>
      <c r="B16" s="1">
        <v>45</v>
      </c>
      <c r="C16" s="1">
        <v>59</v>
      </c>
      <c r="D16" s="1">
        <v>29</v>
      </c>
      <c r="E16" s="1">
        <v>64</v>
      </c>
      <c r="F16" s="1">
        <v>76</v>
      </c>
      <c r="G16" s="1">
        <v>50</v>
      </c>
      <c r="H16" s="1">
        <v>75</v>
      </c>
      <c r="I16" s="1">
        <v>52</v>
      </c>
      <c r="J16" s="1">
        <v>64</v>
      </c>
      <c r="K16" s="1">
        <v>89</v>
      </c>
      <c r="L16" s="1">
        <v>77</v>
      </c>
      <c r="M16" s="1">
        <v>83</v>
      </c>
    </row>
    <row r="17" spans="1:13" x14ac:dyDescent="0.2">
      <c r="A17" s="1" t="s">
        <v>29</v>
      </c>
      <c r="B17" s="1">
        <v>65</v>
      </c>
      <c r="C17" s="1">
        <v>77</v>
      </c>
      <c r="D17" s="1">
        <v>52</v>
      </c>
      <c r="E17" s="1">
        <v>77</v>
      </c>
      <c r="F17" s="1">
        <v>86</v>
      </c>
      <c r="G17" s="1">
        <v>67</v>
      </c>
      <c r="H17" s="1">
        <v>85</v>
      </c>
      <c r="I17" s="1">
        <v>69</v>
      </c>
      <c r="J17" s="1">
        <v>77</v>
      </c>
      <c r="K17" s="1">
        <v>92</v>
      </c>
      <c r="L17" s="1">
        <v>85</v>
      </c>
      <c r="M17" s="1">
        <v>89</v>
      </c>
    </row>
    <row r="18" spans="1:13" x14ac:dyDescent="0.2">
      <c r="A18" s="1" t="s">
        <v>30</v>
      </c>
      <c r="B18" s="1">
        <v>60</v>
      </c>
      <c r="C18" s="1">
        <v>72</v>
      </c>
      <c r="D18" s="1">
        <v>48</v>
      </c>
      <c r="E18" s="1">
        <v>71</v>
      </c>
      <c r="F18" s="1">
        <v>80</v>
      </c>
      <c r="G18" s="1">
        <v>61</v>
      </c>
      <c r="H18" s="1">
        <v>83</v>
      </c>
      <c r="I18" s="1">
        <v>69</v>
      </c>
      <c r="J18" s="1">
        <v>76</v>
      </c>
      <c r="K18" s="1">
        <v>92</v>
      </c>
      <c r="L18" s="1">
        <v>79</v>
      </c>
      <c r="M18" s="1">
        <v>85</v>
      </c>
    </row>
    <row r="19" spans="1:13" x14ac:dyDescent="0.2">
      <c r="A19" s="1" t="s">
        <v>31</v>
      </c>
      <c r="B19" s="1">
        <v>49</v>
      </c>
      <c r="C19" s="1">
        <v>53</v>
      </c>
      <c r="D19" s="1">
        <v>45</v>
      </c>
      <c r="E19" s="1">
        <v>63</v>
      </c>
      <c r="F19" s="1">
        <v>65</v>
      </c>
      <c r="G19" s="1">
        <v>60</v>
      </c>
      <c r="H19" s="1">
        <v>72</v>
      </c>
      <c r="I19" s="1">
        <v>68</v>
      </c>
      <c r="J19" s="1">
        <v>70</v>
      </c>
      <c r="K19" s="1">
        <v>93</v>
      </c>
      <c r="L19" s="1">
        <v>89</v>
      </c>
      <c r="M19" s="1">
        <v>91</v>
      </c>
    </row>
    <row r="20" spans="1:13" x14ac:dyDescent="0.2">
      <c r="A20" s="1" t="s">
        <v>32</v>
      </c>
      <c r="B20" s="1">
        <v>82</v>
      </c>
      <c r="C20" s="1">
        <v>86</v>
      </c>
      <c r="D20" s="1">
        <v>79</v>
      </c>
      <c r="E20" s="1">
        <v>89</v>
      </c>
      <c r="F20" s="1">
        <v>91</v>
      </c>
      <c r="G20" s="1">
        <v>87</v>
      </c>
      <c r="H20" s="1">
        <v>88</v>
      </c>
      <c r="I20" s="1">
        <v>80</v>
      </c>
      <c r="J20" s="1">
        <v>84</v>
      </c>
      <c r="K20" s="1">
        <v>98</v>
      </c>
      <c r="L20" s="1">
        <v>97</v>
      </c>
      <c r="M20" s="1">
        <v>98</v>
      </c>
    </row>
    <row r="21" spans="1:13" x14ac:dyDescent="0.2">
      <c r="A21" s="1" t="s">
        <v>33</v>
      </c>
      <c r="B21" s="1">
        <v>62</v>
      </c>
      <c r="C21" s="1">
        <v>68</v>
      </c>
      <c r="D21" s="1">
        <v>55</v>
      </c>
      <c r="E21" s="1">
        <v>67</v>
      </c>
      <c r="F21" s="1">
        <v>71</v>
      </c>
      <c r="G21" s="1">
        <v>62</v>
      </c>
      <c r="H21" s="1">
        <v>79</v>
      </c>
      <c r="I21" s="1">
        <v>72</v>
      </c>
      <c r="J21" s="1">
        <v>75</v>
      </c>
      <c r="K21" s="1">
        <v>92</v>
      </c>
      <c r="L21" s="1">
        <v>87</v>
      </c>
      <c r="M21" s="1">
        <v>90</v>
      </c>
    </row>
    <row r="22" spans="1:13" x14ac:dyDescent="0.2">
      <c r="A22" s="1" t="s">
        <v>34</v>
      </c>
      <c r="B22" s="1">
        <v>49</v>
      </c>
      <c r="C22" s="1">
        <v>63</v>
      </c>
      <c r="D22" s="1">
        <v>35</v>
      </c>
      <c r="E22" s="1">
        <v>63</v>
      </c>
      <c r="F22" s="1">
        <v>75</v>
      </c>
      <c r="G22" s="1">
        <v>51</v>
      </c>
      <c r="H22" s="1">
        <v>80</v>
      </c>
      <c r="I22" s="1">
        <v>61</v>
      </c>
      <c r="J22" s="1">
        <v>70</v>
      </c>
      <c r="K22" s="1">
        <v>91</v>
      </c>
      <c r="L22" s="1">
        <v>80</v>
      </c>
      <c r="M22" s="1">
        <v>86</v>
      </c>
    </row>
    <row r="23" spans="1:13" x14ac:dyDescent="0.2">
      <c r="A23" s="1" t="s">
        <v>35</v>
      </c>
      <c r="B23" s="1">
        <v>59</v>
      </c>
      <c r="C23" s="1">
        <v>66</v>
      </c>
      <c r="D23" s="1">
        <v>50</v>
      </c>
      <c r="E23" s="1">
        <v>70</v>
      </c>
      <c r="F23" s="1">
        <v>75</v>
      </c>
      <c r="G23" s="1">
        <v>63</v>
      </c>
      <c r="H23" s="1">
        <v>77</v>
      </c>
      <c r="I23" s="1">
        <v>66</v>
      </c>
      <c r="J23" s="1">
        <v>71</v>
      </c>
      <c r="K23" s="1">
        <v>87</v>
      </c>
      <c r="L23" s="1">
        <v>79</v>
      </c>
      <c r="M23" s="1">
        <v>83</v>
      </c>
    </row>
    <row r="24" spans="1:13" x14ac:dyDescent="0.2">
      <c r="A24" s="1" t="s">
        <v>36</v>
      </c>
      <c r="B24" s="1">
        <v>39</v>
      </c>
      <c r="C24" s="1">
        <v>55</v>
      </c>
      <c r="D24" s="1">
        <v>20</v>
      </c>
      <c r="E24" s="1">
        <v>60</v>
      </c>
      <c r="F24" s="1">
        <v>76</v>
      </c>
      <c r="G24" s="1">
        <v>44</v>
      </c>
      <c r="H24" s="1">
        <v>76</v>
      </c>
      <c r="I24" s="1">
        <v>46</v>
      </c>
      <c r="J24" s="1">
        <v>61</v>
      </c>
      <c r="K24" s="1">
        <v>88</v>
      </c>
      <c r="L24" s="1">
        <v>71</v>
      </c>
      <c r="M24" s="1">
        <v>80</v>
      </c>
    </row>
    <row r="25" spans="1:13" x14ac:dyDescent="0.2">
      <c r="A25" s="1" t="s">
        <v>37</v>
      </c>
      <c r="B25" s="1">
        <v>57</v>
      </c>
      <c r="C25" s="1">
        <v>66</v>
      </c>
      <c r="D25" s="1">
        <v>47</v>
      </c>
      <c r="E25" s="1">
        <v>69</v>
      </c>
      <c r="F25" s="1">
        <v>76</v>
      </c>
      <c r="G25" s="1">
        <v>60</v>
      </c>
      <c r="H25" s="1">
        <v>85</v>
      </c>
      <c r="I25" s="1">
        <v>72</v>
      </c>
      <c r="J25" s="1">
        <v>79</v>
      </c>
      <c r="K25" s="1">
        <v>92</v>
      </c>
      <c r="L25" s="1">
        <v>85</v>
      </c>
      <c r="M25" s="1">
        <v>89</v>
      </c>
    </row>
    <row r="26" spans="1:13" x14ac:dyDescent="0.2">
      <c r="A26" s="1" t="s">
        <v>38</v>
      </c>
      <c r="B26" s="1">
        <v>63</v>
      </c>
      <c r="C26" s="1">
        <v>74</v>
      </c>
      <c r="D26" s="1">
        <v>51</v>
      </c>
      <c r="E26" s="1">
        <v>74</v>
      </c>
      <c r="F26" s="1">
        <v>82</v>
      </c>
      <c r="G26" s="1">
        <v>64</v>
      </c>
      <c r="H26" s="1">
        <v>82</v>
      </c>
      <c r="I26" s="1">
        <v>65</v>
      </c>
      <c r="J26" s="1">
        <v>74</v>
      </c>
      <c r="K26" s="1">
        <v>92</v>
      </c>
      <c r="L26" s="1">
        <v>82</v>
      </c>
      <c r="M26" s="1">
        <v>87</v>
      </c>
    </row>
    <row r="27" spans="1:13" x14ac:dyDescent="0.2">
      <c r="A27" s="1" t="s">
        <v>39</v>
      </c>
      <c r="B27" s="1">
        <v>60</v>
      </c>
      <c r="C27" s="1">
        <v>71</v>
      </c>
      <c r="D27" s="1">
        <v>50</v>
      </c>
      <c r="E27" s="1">
        <v>73</v>
      </c>
      <c r="F27" s="1">
        <v>81</v>
      </c>
      <c r="G27" s="1">
        <v>65</v>
      </c>
      <c r="H27" s="1">
        <v>90</v>
      </c>
      <c r="I27" s="1">
        <v>80</v>
      </c>
      <c r="J27" s="1">
        <v>85</v>
      </c>
      <c r="K27" s="1">
        <v>96</v>
      </c>
      <c r="L27" s="1">
        <v>91</v>
      </c>
      <c r="M27" s="1">
        <v>94</v>
      </c>
    </row>
    <row r="28" spans="1:13" x14ac:dyDescent="0.2">
      <c r="A28" s="1" t="s">
        <v>40</v>
      </c>
      <c r="B28" s="1">
        <v>41</v>
      </c>
      <c r="C28" s="1">
        <v>55</v>
      </c>
      <c r="D28" s="1">
        <v>24</v>
      </c>
      <c r="E28" s="1">
        <v>56</v>
      </c>
      <c r="F28" s="1">
        <v>69</v>
      </c>
      <c r="G28" s="1">
        <v>42</v>
      </c>
      <c r="H28" s="1">
        <v>76</v>
      </c>
      <c r="I28" s="1">
        <v>54</v>
      </c>
      <c r="J28" s="1">
        <v>66</v>
      </c>
      <c r="K28" s="1">
        <v>80</v>
      </c>
      <c r="L28" s="1">
        <v>69</v>
      </c>
      <c r="M28" s="1">
        <v>75</v>
      </c>
    </row>
    <row r="29" spans="1:13" x14ac:dyDescent="0.2">
      <c r="A29" s="1" t="s">
        <v>41</v>
      </c>
      <c r="B29" s="1">
        <v>58</v>
      </c>
      <c r="C29" s="1">
        <v>73</v>
      </c>
      <c r="D29" s="1">
        <v>42</v>
      </c>
      <c r="E29" s="1">
        <v>72</v>
      </c>
      <c r="F29" s="1">
        <v>83</v>
      </c>
      <c r="G29" s="1">
        <v>60</v>
      </c>
      <c r="H29" s="1">
        <v>87</v>
      </c>
      <c r="I29" s="1">
        <v>66</v>
      </c>
      <c r="J29" s="1">
        <v>76</v>
      </c>
      <c r="K29" s="1">
        <v>89</v>
      </c>
      <c r="L29" s="1">
        <v>79</v>
      </c>
      <c r="M29" s="1">
        <v>85</v>
      </c>
    </row>
    <row r="30" spans="1:13" x14ac:dyDescent="0.2">
      <c r="A30" s="1" t="s">
        <v>42</v>
      </c>
      <c r="B30" s="1">
        <v>58</v>
      </c>
      <c r="C30" s="1">
        <v>68</v>
      </c>
      <c r="D30" s="1">
        <v>47</v>
      </c>
      <c r="E30" s="1">
        <v>69</v>
      </c>
      <c r="F30" s="1">
        <v>77</v>
      </c>
      <c r="G30" s="1">
        <v>60</v>
      </c>
      <c r="H30" s="1">
        <v>79</v>
      </c>
      <c r="I30" s="1">
        <v>66</v>
      </c>
      <c r="J30" s="1">
        <v>72</v>
      </c>
      <c r="K30" s="1">
        <v>88</v>
      </c>
      <c r="L30" s="1">
        <v>81</v>
      </c>
      <c r="M30" s="1">
        <v>85</v>
      </c>
    </row>
    <row r="31" spans="1:13" x14ac:dyDescent="0.2">
      <c r="A31" s="1" t="s">
        <v>43</v>
      </c>
      <c r="B31" s="1">
        <v>73</v>
      </c>
      <c r="C31" s="1">
        <v>79</v>
      </c>
      <c r="D31" s="1">
        <v>66</v>
      </c>
      <c r="E31" s="1">
        <v>81</v>
      </c>
      <c r="F31" s="1">
        <v>86</v>
      </c>
      <c r="G31" s="1">
        <v>75</v>
      </c>
      <c r="H31" s="1">
        <v>89</v>
      </c>
      <c r="I31" s="1">
        <v>80</v>
      </c>
      <c r="J31" s="1">
        <v>85</v>
      </c>
      <c r="K31" s="1">
        <v>93</v>
      </c>
      <c r="L31" s="1">
        <v>87</v>
      </c>
      <c r="M31" s="1">
        <v>90</v>
      </c>
    </row>
    <row r="32" spans="1:13" x14ac:dyDescent="0.2">
      <c r="A32" s="1" t="s">
        <v>44</v>
      </c>
      <c r="B32" s="1">
        <v>78</v>
      </c>
      <c r="C32" s="1">
        <v>82</v>
      </c>
      <c r="D32" s="1">
        <v>72</v>
      </c>
      <c r="E32" s="1">
        <v>82</v>
      </c>
      <c r="F32" s="1">
        <v>86</v>
      </c>
      <c r="G32" s="1">
        <v>77</v>
      </c>
      <c r="H32" s="1">
        <v>86</v>
      </c>
      <c r="I32" s="1">
        <v>73</v>
      </c>
      <c r="J32" s="1">
        <v>81</v>
      </c>
      <c r="K32" s="1">
        <v>90</v>
      </c>
      <c r="L32" s="1">
        <v>81</v>
      </c>
      <c r="M32" s="1">
        <v>86</v>
      </c>
    </row>
    <row r="33" spans="1:13" x14ac:dyDescent="0.2">
      <c r="A33" s="1" t="s">
        <v>45</v>
      </c>
      <c r="B33" s="1">
        <v>41</v>
      </c>
      <c r="C33" s="1">
        <v>54</v>
      </c>
      <c r="D33" s="1">
        <v>27</v>
      </c>
      <c r="E33" s="1">
        <v>58</v>
      </c>
      <c r="F33" s="1">
        <v>71</v>
      </c>
      <c r="G33" s="1">
        <v>40</v>
      </c>
      <c r="H33" s="1">
        <v>76</v>
      </c>
      <c r="I33" s="1">
        <v>50</v>
      </c>
      <c r="J33" s="1">
        <v>64</v>
      </c>
      <c r="K33" s="1">
        <v>94</v>
      </c>
      <c r="L33" s="1">
        <v>83</v>
      </c>
      <c r="M33" s="1">
        <v>90</v>
      </c>
    </row>
    <row r="34" spans="1:13" x14ac:dyDescent="0.2">
      <c r="A34" s="1" t="s">
        <v>46</v>
      </c>
      <c r="B34" s="1">
        <v>71</v>
      </c>
      <c r="C34" s="1">
        <v>83</v>
      </c>
      <c r="D34" s="1">
        <v>59</v>
      </c>
      <c r="E34" s="1">
        <v>78</v>
      </c>
      <c r="F34" s="1">
        <v>87</v>
      </c>
      <c r="G34" s="1">
        <v>66</v>
      </c>
      <c r="H34" s="1">
        <v>89</v>
      </c>
      <c r="I34" s="1">
        <v>72</v>
      </c>
      <c r="J34" s="1">
        <v>82</v>
      </c>
      <c r="K34" s="1">
        <v>92</v>
      </c>
      <c r="L34" s="1">
        <v>83</v>
      </c>
      <c r="M34" s="1">
        <v>89</v>
      </c>
    </row>
    <row r="35" spans="1:13" x14ac:dyDescent="0.2">
      <c r="A35" s="1" t="s">
        <v>47</v>
      </c>
      <c r="B35" s="1">
        <v>75</v>
      </c>
      <c r="C35" s="1">
        <v>82</v>
      </c>
      <c r="D35" s="1">
        <v>67</v>
      </c>
      <c r="E35" s="1">
        <v>82</v>
      </c>
      <c r="F35" s="1">
        <v>87</v>
      </c>
      <c r="G35" s="1">
        <v>75</v>
      </c>
      <c r="H35" s="1">
        <v>89</v>
      </c>
      <c r="I35" s="1">
        <v>73</v>
      </c>
      <c r="J35" s="1">
        <v>82</v>
      </c>
      <c r="K35" s="1">
        <v>91</v>
      </c>
      <c r="L35" s="1">
        <v>81</v>
      </c>
      <c r="M35" s="1">
        <v>86</v>
      </c>
    </row>
    <row r="36" spans="1:13" x14ac:dyDescent="0.2">
      <c r="A36" s="1" t="s">
        <v>48</v>
      </c>
      <c r="B36" s="1">
        <v>82</v>
      </c>
      <c r="C36" s="1">
        <v>90</v>
      </c>
      <c r="D36" s="1">
        <v>73</v>
      </c>
      <c r="E36" s="1">
        <v>87</v>
      </c>
      <c r="F36" s="1">
        <v>93</v>
      </c>
      <c r="G36" s="1">
        <v>81</v>
      </c>
      <c r="H36" s="1">
        <v>95</v>
      </c>
      <c r="I36" s="1">
        <v>89</v>
      </c>
      <c r="J36" s="1">
        <v>92</v>
      </c>
      <c r="K36" s="1">
        <v>96</v>
      </c>
      <c r="L36" s="1">
        <v>88</v>
      </c>
      <c r="M36" s="1">
        <v>92</v>
      </c>
    </row>
    <row r="37" spans="1:13" x14ac:dyDescent="0.2">
      <c r="A37" s="1" t="s">
        <v>0</v>
      </c>
      <c r="B37" s="1">
        <v>75</v>
      </c>
      <c r="C37" s="1">
        <v>84</v>
      </c>
      <c r="D37" s="1">
        <v>66</v>
      </c>
      <c r="E37" s="1">
        <v>81</v>
      </c>
      <c r="F37" s="1">
        <v>89</v>
      </c>
      <c r="G37" s="1">
        <v>74</v>
      </c>
      <c r="H37" s="1">
        <v>87</v>
      </c>
      <c r="I37" s="1">
        <v>73</v>
      </c>
      <c r="J37" s="1">
        <v>80</v>
      </c>
      <c r="K37" s="1">
        <v>93</v>
      </c>
      <c r="L37" s="1">
        <v>84</v>
      </c>
      <c r="M37" s="1">
        <v>89</v>
      </c>
    </row>
  </sheetData>
  <pageMargins left="0.7" right="0.7" top="0.75" bottom="0.75" header="0.3" footer="0.3"/>
  <pageSetup scale="5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A8E63-8C3D-4585-B015-97EAEBAFB112}">
  <dimension ref="B10:P46"/>
  <sheetViews>
    <sheetView showGridLines="0" showRowColHeaders="0" workbookViewId="0">
      <selection activeCell="I17" sqref="I17"/>
    </sheetView>
  </sheetViews>
  <sheetFormatPr defaultRowHeight="15" x14ac:dyDescent="0.25"/>
  <cols>
    <col min="1" max="16384" width="9.140625" style="11"/>
  </cols>
  <sheetData>
    <row r="10" spans="11:11" ht="21" x14ac:dyDescent="0.35">
      <c r="K10" s="14" t="s">
        <v>109</v>
      </c>
    </row>
    <row r="11" spans="11:11" ht="21" x14ac:dyDescent="0.35">
      <c r="K11" s="14" t="s">
        <v>110</v>
      </c>
    </row>
    <row r="24" spans="2:16" ht="20.25" x14ac:dyDescent="0.25">
      <c r="P24" s="15"/>
    </row>
    <row r="25" spans="2:16" ht="20.25" x14ac:dyDescent="0.25">
      <c r="P25" s="15"/>
    </row>
    <row r="26" spans="2:16" ht="18.75" x14ac:dyDescent="0.3">
      <c r="B26" s="13"/>
    </row>
    <row r="46" spans="5:5" ht="21" x14ac:dyDescent="0.35">
      <c r="E46" s="14" t="s">
        <v>108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0E82-F682-477A-B04C-0A09602A1A64}">
  <dimension ref="A1:W37"/>
  <sheetViews>
    <sheetView topLeftCell="F4" workbookViewId="0">
      <selection activeCell="R20" sqref="R20"/>
    </sheetView>
  </sheetViews>
  <sheetFormatPr defaultRowHeight="15" x14ac:dyDescent="0.25"/>
  <cols>
    <col min="1" max="1" width="9.140625" customWidth="1"/>
    <col min="2" max="2" width="2.42578125" customWidth="1"/>
    <col min="3" max="3" width="1.42578125" customWidth="1"/>
    <col min="4" max="4" width="15.85546875" customWidth="1"/>
    <col min="10" max="10" width="9.42578125" customWidth="1"/>
    <col min="12" max="12" width="11.5703125" bestFit="1" customWidth="1"/>
    <col min="13" max="13" width="9.85546875" customWidth="1"/>
    <col min="14" max="14" width="5" customWidth="1"/>
    <col min="15" max="15" width="13.140625" bestFit="1" customWidth="1"/>
    <col min="16" max="17" width="11.140625" customWidth="1"/>
  </cols>
  <sheetData>
    <row r="1" spans="1:23" x14ac:dyDescent="0.25">
      <c r="D1" t="s">
        <v>74</v>
      </c>
      <c r="E1" s="1">
        <v>1991</v>
      </c>
      <c r="F1">
        <v>2001</v>
      </c>
      <c r="G1" t="s">
        <v>82</v>
      </c>
      <c r="H1" t="s">
        <v>83</v>
      </c>
      <c r="I1" t="s">
        <v>90</v>
      </c>
      <c r="J1" t="s">
        <v>89</v>
      </c>
      <c r="K1" t="s">
        <v>91</v>
      </c>
      <c r="L1" t="s">
        <v>88</v>
      </c>
      <c r="O1" t="s">
        <v>84</v>
      </c>
      <c r="P1">
        <v>1991</v>
      </c>
      <c r="Q1">
        <v>2001</v>
      </c>
      <c r="R1" t="s">
        <v>82</v>
      </c>
      <c r="S1" t="s">
        <v>83</v>
      </c>
      <c r="T1" t="s">
        <v>90</v>
      </c>
      <c r="U1" t="s">
        <v>89</v>
      </c>
      <c r="V1" t="s">
        <v>91</v>
      </c>
      <c r="W1" t="s">
        <v>88</v>
      </c>
    </row>
    <row r="2" spans="1:23" x14ac:dyDescent="0.25">
      <c r="A2" s="1"/>
      <c r="B2" s="1"/>
      <c r="D2" s="1" t="s">
        <v>15</v>
      </c>
      <c r="E2" s="1">
        <v>33</v>
      </c>
      <c r="F2" s="1">
        <v>50</v>
      </c>
      <c r="G2" s="1">
        <v>60</v>
      </c>
      <c r="H2" s="1">
        <v>80</v>
      </c>
      <c r="I2" s="1">
        <v>44</v>
      </c>
      <c r="J2" s="1">
        <v>55</v>
      </c>
      <c r="K2" s="1">
        <v>86</v>
      </c>
      <c r="L2" s="1">
        <v>74</v>
      </c>
      <c r="O2" s="1" t="s">
        <v>43</v>
      </c>
      <c r="P2" s="1">
        <v>66</v>
      </c>
      <c r="Q2" s="1">
        <v>75</v>
      </c>
      <c r="R2" s="1">
        <v>85</v>
      </c>
      <c r="S2" s="1">
        <v>90</v>
      </c>
      <c r="T2" s="1">
        <v>73</v>
      </c>
      <c r="U2" s="1">
        <v>79</v>
      </c>
      <c r="V2" s="1">
        <v>93</v>
      </c>
      <c r="W2" s="1">
        <v>87</v>
      </c>
    </row>
    <row r="3" spans="1:23" x14ac:dyDescent="0.25">
      <c r="A3" s="1"/>
      <c r="B3" s="1"/>
      <c r="D3" s="1" t="s">
        <v>16</v>
      </c>
      <c r="E3" s="1">
        <v>30</v>
      </c>
      <c r="F3" s="1">
        <v>44</v>
      </c>
      <c r="G3" s="1">
        <v>60</v>
      </c>
      <c r="H3" s="1">
        <v>83</v>
      </c>
      <c r="I3" s="1">
        <v>42</v>
      </c>
      <c r="J3" s="1">
        <v>52</v>
      </c>
      <c r="K3" s="1">
        <v>88</v>
      </c>
      <c r="L3" s="1">
        <v>77</v>
      </c>
      <c r="O3" s="1" t="s">
        <v>44</v>
      </c>
      <c r="P3" s="1">
        <v>72</v>
      </c>
      <c r="Q3" s="1">
        <v>77</v>
      </c>
      <c r="R3" s="1">
        <v>81</v>
      </c>
      <c r="S3" s="1">
        <v>86</v>
      </c>
      <c r="T3" s="1">
        <v>78</v>
      </c>
      <c r="U3" s="1">
        <v>82</v>
      </c>
      <c r="V3" s="1">
        <v>90</v>
      </c>
      <c r="W3" s="1">
        <v>81</v>
      </c>
    </row>
    <row r="4" spans="1:23" x14ac:dyDescent="0.25">
      <c r="A4" s="1"/>
      <c r="B4" s="1"/>
      <c r="D4" s="1" t="s">
        <v>17</v>
      </c>
      <c r="E4" s="1">
        <v>43</v>
      </c>
      <c r="F4" s="1">
        <v>55</v>
      </c>
      <c r="G4" s="1">
        <v>69</v>
      </c>
      <c r="H4" s="1">
        <v>89</v>
      </c>
      <c r="I4" s="1">
        <v>53</v>
      </c>
      <c r="J4" s="1">
        <v>62</v>
      </c>
      <c r="K4" s="1">
        <v>92</v>
      </c>
      <c r="L4" s="1">
        <v>85</v>
      </c>
      <c r="O4" s="1" t="s">
        <v>45</v>
      </c>
      <c r="P4" s="1">
        <v>27</v>
      </c>
      <c r="Q4" s="1">
        <v>40</v>
      </c>
      <c r="R4" s="1">
        <v>64</v>
      </c>
      <c r="S4" s="1">
        <v>90</v>
      </c>
      <c r="T4" s="1">
        <v>41</v>
      </c>
      <c r="U4" s="1">
        <v>54</v>
      </c>
      <c r="V4" s="1">
        <v>94</v>
      </c>
      <c r="W4" s="1">
        <v>83</v>
      </c>
    </row>
    <row r="5" spans="1:23" x14ac:dyDescent="0.25">
      <c r="A5" s="1"/>
      <c r="B5" s="1"/>
      <c r="D5" s="1" t="s">
        <v>18</v>
      </c>
      <c r="E5" s="1">
        <v>22</v>
      </c>
      <c r="F5" s="1">
        <v>33</v>
      </c>
      <c r="G5" s="1">
        <v>60</v>
      </c>
      <c r="H5" s="1">
        <v>77</v>
      </c>
      <c r="I5" s="1">
        <v>38</v>
      </c>
      <c r="J5" s="1">
        <v>51</v>
      </c>
      <c r="K5" s="1">
        <v>83</v>
      </c>
      <c r="L5" s="1">
        <v>71</v>
      </c>
      <c r="O5" s="1" t="s">
        <v>46</v>
      </c>
      <c r="P5" s="1">
        <v>59</v>
      </c>
      <c r="Q5" s="1">
        <v>66</v>
      </c>
      <c r="R5" s="1">
        <v>82</v>
      </c>
      <c r="S5" s="1">
        <v>89</v>
      </c>
      <c r="T5" s="1">
        <v>71</v>
      </c>
      <c r="U5" s="1">
        <v>83</v>
      </c>
      <c r="V5" s="1">
        <v>92</v>
      </c>
      <c r="W5" s="1">
        <v>83</v>
      </c>
    </row>
    <row r="6" spans="1:23" x14ac:dyDescent="0.25">
      <c r="A6" s="1"/>
      <c r="B6" s="1"/>
      <c r="D6" s="1" t="s">
        <v>19</v>
      </c>
      <c r="E6" s="1">
        <v>28</v>
      </c>
      <c r="F6" s="1">
        <v>52</v>
      </c>
      <c r="G6" s="1">
        <v>66</v>
      </c>
      <c r="H6" s="1">
        <v>84</v>
      </c>
      <c r="I6" s="1">
        <v>43</v>
      </c>
      <c r="J6" s="1">
        <v>58</v>
      </c>
      <c r="K6" s="1">
        <v>91</v>
      </c>
      <c r="L6" s="1">
        <v>77</v>
      </c>
      <c r="O6" s="1" t="s">
        <v>47</v>
      </c>
      <c r="P6" s="1">
        <v>67</v>
      </c>
      <c r="Q6" s="1">
        <v>75</v>
      </c>
      <c r="R6" s="1">
        <v>82</v>
      </c>
      <c r="S6" s="1">
        <v>86</v>
      </c>
      <c r="T6" s="1">
        <v>75</v>
      </c>
      <c r="U6" s="1">
        <v>82</v>
      </c>
      <c r="V6" s="1">
        <v>91</v>
      </c>
      <c r="W6" s="1">
        <v>81</v>
      </c>
    </row>
    <row r="7" spans="1:23" x14ac:dyDescent="0.25">
      <c r="A7" s="1"/>
      <c r="B7" s="1"/>
      <c r="D7" s="1" t="s">
        <v>20</v>
      </c>
      <c r="E7" s="1">
        <v>67</v>
      </c>
      <c r="F7" s="1">
        <v>75</v>
      </c>
      <c r="G7" s="1">
        <v>87</v>
      </c>
      <c r="H7" s="1">
        <v>90</v>
      </c>
      <c r="I7" s="1">
        <v>76</v>
      </c>
      <c r="J7" s="1">
        <v>84</v>
      </c>
      <c r="K7" s="1">
        <v>93</v>
      </c>
      <c r="L7" s="1">
        <v>87</v>
      </c>
      <c r="O7" s="1" t="s">
        <v>48</v>
      </c>
      <c r="P7" s="1">
        <v>73</v>
      </c>
      <c r="Q7" s="1">
        <v>81</v>
      </c>
      <c r="R7" s="1">
        <v>92</v>
      </c>
      <c r="S7" s="1">
        <v>92</v>
      </c>
      <c r="T7" s="1">
        <v>82</v>
      </c>
      <c r="U7" s="1">
        <v>90</v>
      </c>
      <c r="V7" s="1">
        <v>96</v>
      </c>
      <c r="W7" s="1">
        <v>88</v>
      </c>
    </row>
    <row r="8" spans="1:23" x14ac:dyDescent="0.25">
      <c r="A8" s="1"/>
      <c r="B8" s="1"/>
      <c r="D8" s="1" t="s">
        <v>21</v>
      </c>
      <c r="E8" s="1">
        <v>49</v>
      </c>
      <c r="F8" s="1">
        <v>58</v>
      </c>
      <c r="G8" s="1">
        <v>72</v>
      </c>
      <c r="H8" s="1">
        <v>86</v>
      </c>
      <c r="I8" s="1">
        <v>61</v>
      </c>
      <c r="J8" s="1">
        <v>73</v>
      </c>
      <c r="K8" s="1">
        <v>91</v>
      </c>
      <c r="L8" s="1">
        <v>81</v>
      </c>
      <c r="O8" s="1" t="s">
        <v>0</v>
      </c>
      <c r="P8" s="1">
        <v>66</v>
      </c>
      <c r="Q8" s="1">
        <v>74</v>
      </c>
      <c r="R8" s="1">
        <v>80</v>
      </c>
      <c r="S8" s="1">
        <v>89</v>
      </c>
      <c r="T8" s="1">
        <v>75</v>
      </c>
      <c r="U8" s="1">
        <v>84</v>
      </c>
      <c r="V8" s="1">
        <v>93</v>
      </c>
      <c r="W8" s="1">
        <v>84</v>
      </c>
    </row>
    <row r="9" spans="1:23" x14ac:dyDescent="0.25">
      <c r="A9" s="1"/>
      <c r="B9" s="1"/>
      <c r="D9" s="1" t="s">
        <v>22</v>
      </c>
      <c r="E9" s="1">
        <v>41</v>
      </c>
      <c r="F9" s="1">
        <v>56</v>
      </c>
      <c r="G9" s="1">
        <v>71</v>
      </c>
      <c r="H9" s="1">
        <v>83</v>
      </c>
      <c r="I9" s="1">
        <v>56</v>
      </c>
      <c r="J9" s="1">
        <v>69</v>
      </c>
      <c r="K9" s="1">
        <v>89</v>
      </c>
      <c r="L9" s="1">
        <v>77</v>
      </c>
      <c r="O9" s="1" t="s">
        <v>85</v>
      </c>
      <c r="P9">
        <f t="shared" ref="P9:W9" si="0">SUM(P2:P8)</f>
        <v>430</v>
      </c>
      <c r="Q9">
        <f t="shared" si="0"/>
        <v>488</v>
      </c>
      <c r="R9">
        <f t="shared" si="0"/>
        <v>566</v>
      </c>
      <c r="S9">
        <f t="shared" si="0"/>
        <v>622</v>
      </c>
      <c r="T9">
        <f t="shared" si="0"/>
        <v>495</v>
      </c>
      <c r="U9">
        <f t="shared" si="0"/>
        <v>554</v>
      </c>
      <c r="V9">
        <f t="shared" si="0"/>
        <v>649</v>
      </c>
      <c r="W9">
        <f t="shared" si="0"/>
        <v>587</v>
      </c>
    </row>
    <row r="10" spans="1:23" x14ac:dyDescent="0.25">
      <c r="A10" s="1"/>
      <c r="B10" s="1"/>
      <c r="D10" s="1" t="s">
        <v>23</v>
      </c>
      <c r="E10" s="1">
        <v>52</v>
      </c>
      <c r="F10" s="1">
        <v>67</v>
      </c>
      <c r="G10" s="1">
        <v>82</v>
      </c>
      <c r="H10" s="1">
        <v>91</v>
      </c>
      <c r="I10" s="1">
        <v>64</v>
      </c>
      <c r="J10" s="1">
        <v>75</v>
      </c>
      <c r="K10" s="1">
        <v>93</v>
      </c>
      <c r="L10" s="1">
        <v>88</v>
      </c>
      <c r="O10" s="1" t="s">
        <v>87</v>
      </c>
      <c r="P10">
        <f t="shared" ref="P10:W10" si="1">P9/7</f>
        <v>61.428571428571431</v>
      </c>
      <c r="Q10">
        <f t="shared" si="1"/>
        <v>69.714285714285708</v>
      </c>
      <c r="R10">
        <f t="shared" si="1"/>
        <v>80.857142857142861</v>
      </c>
      <c r="S10">
        <f t="shared" si="1"/>
        <v>88.857142857142861</v>
      </c>
      <c r="T10">
        <f t="shared" si="1"/>
        <v>70.714285714285708</v>
      </c>
      <c r="U10">
        <f t="shared" si="1"/>
        <v>79.142857142857139</v>
      </c>
      <c r="V10">
        <f t="shared" si="1"/>
        <v>92.714285714285708</v>
      </c>
      <c r="W10">
        <f t="shared" si="1"/>
        <v>83.857142857142861</v>
      </c>
    </row>
    <row r="11" spans="1:23" x14ac:dyDescent="0.25">
      <c r="A11" s="1"/>
      <c r="B11" s="1"/>
      <c r="D11" s="1" t="s">
        <v>24</v>
      </c>
      <c r="E11" s="1">
        <v>0</v>
      </c>
      <c r="F11" s="1">
        <v>43</v>
      </c>
      <c r="G11" s="1">
        <v>63</v>
      </c>
      <c r="H11" s="1">
        <v>77</v>
      </c>
      <c r="I11" s="1">
        <v>0</v>
      </c>
      <c r="J11" s="1">
        <v>0</v>
      </c>
      <c r="K11" s="1">
        <v>84</v>
      </c>
      <c r="L11" s="1">
        <v>69</v>
      </c>
    </row>
    <row r="12" spans="1:23" x14ac:dyDescent="0.25">
      <c r="A12" s="1"/>
      <c r="B12" s="1"/>
      <c r="D12" s="1" t="s">
        <v>25</v>
      </c>
      <c r="E12" s="1">
        <v>26</v>
      </c>
      <c r="F12" s="1">
        <v>39</v>
      </c>
      <c r="G12" s="1">
        <v>61</v>
      </c>
      <c r="H12" s="1">
        <v>82</v>
      </c>
      <c r="I12" s="1">
        <v>41</v>
      </c>
      <c r="J12" s="1">
        <v>56</v>
      </c>
      <c r="K12" s="1">
        <v>88</v>
      </c>
      <c r="L12" s="1">
        <v>76</v>
      </c>
      <c r="S12">
        <v>1991</v>
      </c>
      <c r="T12">
        <v>2011</v>
      </c>
    </row>
    <row r="13" spans="1:23" x14ac:dyDescent="0.25">
      <c r="A13" s="1"/>
      <c r="B13" s="1"/>
      <c r="D13" s="1" t="s">
        <v>26</v>
      </c>
      <c r="E13" s="1">
        <v>44</v>
      </c>
      <c r="F13" s="1">
        <v>57</v>
      </c>
      <c r="G13" s="1">
        <v>69</v>
      </c>
      <c r="H13" s="1">
        <v>86</v>
      </c>
      <c r="I13" s="1">
        <v>56</v>
      </c>
      <c r="J13" s="1">
        <v>67</v>
      </c>
      <c r="K13" s="1">
        <v>90</v>
      </c>
      <c r="L13" s="1">
        <v>81</v>
      </c>
      <c r="R13" t="s">
        <v>56</v>
      </c>
      <c r="S13">
        <f>T10</f>
        <v>70.714285714285708</v>
      </c>
      <c r="T13">
        <f>V10</f>
        <v>92.714285714285708</v>
      </c>
    </row>
    <row r="14" spans="1:23" x14ac:dyDescent="0.25">
      <c r="A14" s="1"/>
      <c r="B14" s="1"/>
      <c r="D14" s="1" t="s">
        <v>27</v>
      </c>
      <c r="E14" s="1">
        <v>86</v>
      </c>
      <c r="F14" s="1">
        <v>88</v>
      </c>
      <c r="G14" s="1">
        <v>93</v>
      </c>
      <c r="H14" s="1">
        <v>95</v>
      </c>
      <c r="I14" s="1">
        <v>90</v>
      </c>
      <c r="J14" s="1">
        <v>94</v>
      </c>
      <c r="K14" s="1">
        <v>97</v>
      </c>
      <c r="L14" s="1">
        <v>93</v>
      </c>
      <c r="R14" t="s">
        <v>57</v>
      </c>
      <c r="S14">
        <f>U10</f>
        <v>79.142857142857139</v>
      </c>
      <c r="T14">
        <f>W10</f>
        <v>83.857142857142861</v>
      </c>
    </row>
    <row r="15" spans="1:23" x14ac:dyDescent="0.25">
      <c r="A15" s="1"/>
      <c r="B15" s="1"/>
      <c r="D15" s="1" t="s">
        <v>28</v>
      </c>
      <c r="E15" s="1">
        <v>29</v>
      </c>
      <c r="F15" s="1">
        <v>50</v>
      </c>
      <c r="G15" s="1">
        <v>64</v>
      </c>
      <c r="H15" s="1">
        <v>83</v>
      </c>
      <c r="I15" s="1">
        <v>45</v>
      </c>
      <c r="J15" s="1">
        <v>59</v>
      </c>
      <c r="K15" s="1">
        <v>89</v>
      </c>
      <c r="L15" s="1">
        <v>77</v>
      </c>
    </row>
    <row r="16" spans="1:23" x14ac:dyDescent="0.25">
      <c r="A16" s="1"/>
      <c r="B16" s="1"/>
      <c r="D16" s="1" t="s">
        <v>29</v>
      </c>
      <c r="E16" s="1">
        <v>52</v>
      </c>
      <c r="F16" s="1">
        <v>67</v>
      </c>
      <c r="G16" s="1">
        <v>77</v>
      </c>
      <c r="H16" s="1">
        <v>89</v>
      </c>
      <c r="I16" s="1">
        <v>65</v>
      </c>
      <c r="J16" s="1">
        <v>77</v>
      </c>
      <c r="K16" s="1">
        <v>92</v>
      </c>
      <c r="L16" s="1">
        <v>85</v>
      </c>
    </row>
    <row r="17" spans="1:18" x14ac:dyDescent="0.25">
      <c r="A17" s="1"/>
      <c r="B17" s="1"/>
      <c r="D17" s="1" t="s">
        <v>30</v>
      </c>
      <c r="E17" s="1">
        <v>48</v>
      </c>
      <c r="F17" s="1">
        <v>61</v>
      </c>
      <c r="G17" s="1">
        <v>76</v>
      </c>
      <c r="H17" s="1">
        <v>85</v>
      </c>
      <c r="I17" s="1">
        <v>60</v>
      </c>
      <c r="J17" s="1">
        <v>72</v>
      </c>
      <c r="K17" s="1">
        <v>92</v>
      </c>
      <c r="L17" s="1">
        <v>79</v>
      </c>
    </row>
    <row r="18" spans="1:18" x14ac:dyDescent="0.25">
      <c r="A18" s="1"/>
      <c r="B18" s="1"/>
      <c r="D18" s="1" t="s">
        <v>31</v>
      </c>
      <c r="E18" s="1">
        <v>45</v>
      </c>
      <c r="F18" s="1">
        <v>60</v>
      </c>
      <c r="G18" s="1">
        <v>70</v>
      </c>
      <c r="H18" s="1">
        <v>91</v>
      </c>
      <c r="I18" s="1">
        <v>49</v>
      </c>
      <c r="J18" s="1">
        <v>53</v>
      </c>
      <c r="K18" s="1">
        <v>93</v>
      </c>
      <c r="L18" s="1">
        <v>89</v>
      </c>
    </row>
    <row r="19" spans="1:18" x14ac:dyDescent="0.25">
      <c r="A19" s="1"/>
      <c r="B19" s="1"/>
      <c r="D19" s="1" t="s">
        <v>32</v>
      </c>
      <c r="E19" s="1">
        <v>79</v>
      </c>
      <c r="F19" s="1">
        <v>87</v>
      </c>
      <c r="G19" s="1">
        <v>84</v>
      </c>
      <c r="H19" s="1">
        <v>98</v>
      </c>
      <c r="I19" s="1">
        <v>82</v>
      </c>
      <c r="J19" s="1">
        <v>86</v>
      </c>
      <c r="K19" s="1">
        <v>98</v>
      </c>
      <c r="L19" s="1">
        <v>97</v>
      </c>
      <c r="Q19" t="s">
        <v>61</v>
      </c>
      <c r="R19" t="s">
        <v>92</v>
      </c>
    </row>
    <row r="20" spans="1:18" x14ac:dyDescent="0.25">
      <c r="A20" s="1"/>
      <c r="B20" s="1"/>
      <c r="D20" s="1" t="s">
        <v>33</v>
      </c>
      <c r="E20" s="1">
        <v>55</v>
      </c>
      <c r="F20" s="1">
        <v>62</v>
      </c>
      <c r="G20" s="1">
        <v>75</v>
      </c>
      <c r="H20" s="1">
        <v>90</v>
      </c>
      <c r="I20" s="1">
        <v>62</v>
      </c>
      <c r="J20" s="1">
        <v>68</v>
      </c>
      <c r="K20" s="1">
        <v>92</v>
      </c>
      <c r="L20" s="1">
        <v>87</v>
      </c>
      <c r="Q20" t="s">
        <v>74</v>
      </c>
      <c r="R20">
        <f>I36-H36</f>
        <v>16.607142857142847</v>
      </c>
    </row>
    <row r="21" spans="1:18" x14ac:dyDescent="0.25">
      <c r="A21" s="1"/>
      <c r="B21" s="1"/>
      <c r="D21" s="1" t="s">
        <v>34</v>
      </c>
      <c r="E21" s="1">
        <v>35</v>
      </c>
      <c r="F21" s="1">
        <v>51</v>
      </c>
      <c r="G21" s="1">
        <v>70</v>
      </c>
      <c r="H21" s="1">
        <v>86</v>
      </c>
      <c r="I21" s="1">
        <v>49</v>
      </c>
      <c r="J21" s="1">
        <v>63</v>
      </c>
      <c r="K21" s="1">
        <v>91</v>
      </c>
      <c r="L21" s="1">
        <v>80</v>
      </c>
      <c r="Q21" t="s">
        <v>84</v>
      </c>
      <c r="R21">
        <f>T14-S14</f>
        <v>4.7142857142857224</v>
      </c>
    </row>
    <row r="22" spans="1:18" x14ac:dyDescent="0.25">
      <c r="A22" s="1"/>
      <c r="B22" s="1"/>
      <c r="D22" s="1" t="s">
        <v>35</v>
      </c>
      <c r="E22" s="1">
        <v>50</v>
      </c>
      <c r="F22" s="1">
        <v>63</v>
      </c>
      <c r="G22" s="1">
        <v>71</v>
      </c>
      <c r="H22" s="1">
        <v>83</v>
      </c>
      <c r="I22" s="1">
        <v>59</v>
      </c>
      <c r="J22" s="1">
        <v>66</v>
      </c>
      <c r="K22" s="1">
        <v>87</v>
      </c>
      <c r="L22" s="1">
        <v>79</v>
      </c>
    </row>
    <row r="23" spans="1:18" x14ac:dyDescent="0.25">
      <c r="A23" s="1"/>
      <c r="B23" s="1"/>
      <c r="D23" s="1" t="s">
        <v>36</v>
      </c>
      <c r="E23" s="1">
        <v>20</v>
      </c>
      <c r="F23" s="1">
        <v>44</v>
      </c>
      <c r="G23" s="1">
        <v>61</v>
      </c>
      <c r="H23" s="1">
        <v>80</v>
      </c>
      <c r="I23" s="1">
        <v>39</v>
      </c>
      <c r="J23" s="1">
        <v>55</v>
      </c>
      <c r="K23" s="1">
        <v>88</v>
      </c>
      <c r="L23" s="1">
        <v>71</v>
      </c>
    </row>
    <row r="24" spans="1:18" x14ac:dyDescent="0.25">
      <c r="A24" s="1"/>
      <c r="B24" s="1"/>
      <c r="D24" s="1" t="s">
        <v>37</v>
      </c>
      <c r="E24" s="1">
        <v>47</v>
      </c>
      <c r="F24" s="1">
        <v>60</v>
      </c>
      <c r="G24" s="1">
        <v>79</v>
      </c>
      <c r="H24" s="1">
        <v>89</v>
      </c>
      <c r="I24" s="1">
        <v>57</v>
      </c>
      <c r="J24" s="1">
        <v>66</v>
      </c>
      <c r="K24" s="1">
        <v>92</v>
      </c>
      <c r="L24" s="1">
        <v>85</v>
      </c>
    </row>
    <row r="25" spans="1:18" x14ac:dyDescent="0.25">
      <c r="A25" s="1"/>
      <c r="B25" s="1"/>
      <c r="D25" s="1" t="s">
        <v>38</v>
      </c>
      <c r="E25" s="1">
        <v>51</v>
      </c>
      <c r="F25" s="1">
        <v>64</v>
      </c>
      <c r="G25" s="1">
        <v>74</v>
      </c>
      <c r="H25" s="1">
        <v>87</v>
      </c>
      <c r="I25" s="1">
        <v>63</v>
      </c>
      <c r="J25" s="1">
        <v>74</v>
      </c>
      <c r="K25" s="1">
        <v>92</v>
      </c>
      <c r="L25" s="1">
        <v>82</v>
      </c>
    </row>
    <row r="26" spans="1:18" x14ac:dyDescent="0.25">
      <c r="A26" s="1"/>
      <c r="B26" s="1"/>
      <c r="D26" s="1" t="s">
        <v>39</v>
      </c>
      <c r="E26" s="1">
        <v>50</v>
      </c>
      <c r="F26" s="1">
        <v>65</v>
      </c>
      <c r="G26" s="1">
        <v>85</v>
      </c>
      <c r="H26" s="1">
        <v>94</v>
      </c>
      <c r="I26" s="1">
        <v>60</v>
      </c>
      <c r="J26" s="1">
        <v>71</v>
      </c>
      <c r="K26" s="1">
        <v>96</v>
      </c>
      <c r="L26" s="1">
        <v>91</v>
      </c>
    </row>
    <row r="27" spans="1:18" x14ac:dyDescent="0.25">
      <c r="A27" s="1"/>
      <c r="B27" s="1"/>
      <c r="D27" s="1" t="s">
        <v>40</v>
      </c>
      <c r="E27" s="1">
        <v>24</v>
      </c>
      <c r="F27" s="1">
        <v>42</v>
      </c>
      <c r="G27" s="1">
        <v>66</v>
      </c>
      <c r="H27" s="1">
        <v>75</v>
      </c>
      <c r="I27" s="1">
        <v>41</v>
      </c>
      <c r="J27" s="1">
        <v>55</v>
      </c>
      <c r="K27" s="1">
        <v>80</v>
      </c>
      <c r="L27" s="1">
        <v>69</v>
      </c>
    </row>
    <row r="28" spans="1:18" x14ac:dyDescent="0.25">
      <c r="A28" s="1"/>
      <c r="B28" s="1"/>
      <c r="D28" s="1" t="s">
        <v>41</v>
      </c>
      <c r="E28" s="1">
        <v>42</v>
      </c>
      <c r="F28" s="1">
        <v>60</v>
      </c>
      <c r="G28" s="1">
        <v>76</v>
      </c>
      <c r="H28" s="1">
        <v>85</v>
      </c>
      <c r="I28" s="1">
        <v>58</v>
      </c>
      <c r="J28" s="1">
        <v>73</v>
      </c>
      <c r="K28" s="1">
        <v>89</v>
      </c>
      <c r="L28" s="1">
        <v>79</v>
      </c>
    </row>
    <row r="29" spans="1:18" x14ac:dyDescent="0.25">
      <c r="A29" s="1"/>
      <c r="B29" s="1"/>
      <c r="D29" s="1" t="s">
        <v>42</v>
      </c>
      <c r="E29" s="1">
        <v>47</v>
      </c>
      <c r="F29" s="1">
        <v>60</v>
      </c>
      <c r="G29" s="1">
        <v>72</v>
      </c>
      <c r="H29" s="1">
        <v>85</v>
      </c>
      <c r="I29" s="1">
        <v>58</v>
      </c>
      <c r="J29" s="1">
        <v>68</v>
      </c>
      <c r="K29" s="1">
        <v>88</v>
      </c>
      <c r="L29" s="1">
        <v>81</v>
      </c>
    </row>
    <row r="30" spans="1:18" x14ac:dyDescent="0.25">
      <c r="A30" s="1"/>
      <c r="B30" s="1"/>
      <c r="D30" s="1" t="s">
        <v>85</v>
      </c>
      <c r="E30">
        <f t="shared" ref="E30:L30" si="2">SUM(E2:E29)</f>
        <v>1195</v>
      </c>
      <c r="F30">
        <f t="shared" si="2"/>
        <v>1613</v>
      </c>
      <c r="G30">
        <f t="shared" si="2"/>
        <v>2013</v>
      </c>
      <c r="H30">
        <f t="shared" si="2"/>
        <v>2403</v>
      </c>
      <c r="I30">
        <f t="shared" si="2"/>
        <v>1511</v>
      </c>
      <c r="J30">
        <f t="shared" si="2"/>
        <v>1802</v>
      </c>
      <c r="K30">
        <f t="shared" si="2"/>
        <v>2524</v>
      </c>
      <c r="L30">
        <f t="shared" si="2"/>
        <v>2267</v>
      </c>
    </row>
    <row r="31" spans="1:18" x14ac:dyDescent="0.25">
      <c r="A31" s="1"/>
      <c r="B31" s="1"/>
      <c r="D31" s="1" t="s">
        <v>86</v>
      </c>
      <c r="E31">
        <f t="shared" ref="E31:K31" si="3">E30/28</f>
        <v>42.678571428571431</v>
      </c>
      <c r="F31">
        <f t="shared" si="3"/>
        <v>57.607142857142854</v>
      </c>
      <c r="G31">
        <f t="shared" si="3"/>
        <v>71.892857142857139</v>
      </c>
      <c r="H31">
        <f t="shared" si="3"/>
        <v>85.821428571428569</v>
      </c>
      <c r="I31">
        <f t="shared" si="3"/>
        <v>53.964285714285715</v>
      </c>
      <c r="J31">
        <f t="shared" si="3"/>
        <v>64.357142857142861</v>
      </c>
      <c r="K31">
        <f t="shared" si="3"/>
        <v>90.142857142857139</v>
      </c>
      <c r="L31">
        <f t="shared" ref="L31" si="4">L30/28</f>
        <v>80.964285714285708</v>
      </c>
    </row>
    <row r="32" spans="1:18" x14ac:dyDescent="0.25">
      <c r="A32" s="1"/>
      <c r="B32" s="1"/>
    </row>
    <row r="33" spans="1:9" x14ac:dyDescent="0.25">
      <c r="A33" s="1"/>
      <c r="B33" s="1"/>
    </row>
    <row r="34" spans="1:9" x14ac:dyDescent="0.25">
      <c r="A34" s="1"/>
      <c r="B34" s="1"/>
    </row>
    <row r="35" spans="1:9" x14ac:dyDescent="0.25">
      <c r="A35" s="1"/>
      <c r="B35" s="1"/>
      <c r="H35">
        <v>1991</v>
      </c>
      <c r="I35">
        <v>2011</v>
      </c>
    </row>
    <row r="36" spans="1:9" x14ac:dyDescent="0.25">
      <c r="A36" s="1"/>
      <c r="B36" s="1"/>
      <c r="G36" t="s">
        <v>57</v>
      </c>
      <c r="H36">
        <f>J31</f>
        <v>64.357142857142861</v>
      </c>
      <c r="I36">
        <f>L31</f>
        <v>80.964285714285708</v>
      </c>
    </row>
    <row r="37" spans="1:9" x14ac:dyDescent="0.25">
      <c r="G37" t="s">
        <v>56</v>
      </c>
      <c r="H37">
        <f>I31</f>
        <v>53.964285714285715</v>
      </c>
      <c r="I37">
        <f>K31</f>
        <v>90.142857142857139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80CAF-5F4B-46A2-B728-F9AF17B5FD2C}">
  <dimension ref="B23:M52"/>
  <sheetViews>
    <sheetView showGridLines="0" showRowColHeaders="0" workbookViewId="0">
      <selection activeCell="L25" sqref="L25"/>
    </sheetView>
  </sheetViews>
  <sheetFormatPr defaultRowHeight="15" x14ac:dyDescent="0.25"/>
  <cols>
    <col min="1" max="16384" width="9.140625" style="10"/>
  </cols>
  <sheetData>
    <row r="23" spans="2:13" ht="21" x14ac:dyDescent="0.35">
      <c r="M23" s="21" t="s">
        <v>113</v>
      </c>
    </row>
    <row r="24" spans="2:13" ht="21" x14ac:dyDescent="0.35">
      <c r="B24" s="20" t="s">
        <v>111</v>
      </c>
    </row>
    <row r="25" spans="2:13" ht="21" x14ac:dyDescent="0.35">
      <c r="B25" s="20" t="s">
        <v>112</v>
      </c>
    </row>
    <row r="46" spans="7:7" ht="23.25" x14ac:dyDescent="0.35">
      <c r="G46" s="19" t="s">
        <v>114</v>
      </c>
    </row>
    <row r="49" spans="8:8" x14ac:dyDescent="0.25">
      <c r="H49" s="16"/>
    </row>
    <row r="50" spans="8:8" x14ac:dyDescent="0.25">
      <c r="H50" s="16"/>
    </row>
    <row r="51" spans="8:8" x14ac:dyDescent="0.25">
      <c r="H51" s="16"/>
    </row>
    <row r="52" spans="8:8" x14ac:dyDescent="0.25">
      <c r="H52" s="16"/>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7F3C8-FB77-4720-B56B-91D94BD5038C}">
  <dimension ref="A3:K13"/>
  <sheetViews>
    <sheetView topLeftCell="E1" workbookViewId="0">
      <selection activeCell="M13" sqref="M13"/>
    </sheetView>
  </sheetViews>
  <sheetFormatPr defaultRowHeight="15" x14ac:dyDescent="0.25"/>
  <cols>
    <col min="1" max="1" width="13.140625" bestFit="1" customWidth="1"/>
    <col min="2" max="2" width="10.42578125" bestFit="1" customWidth="1"/>
    <col min="3" max="3" width="12" bestFit="1" customWidth="1"/>
    <col min="5" max="5" width="18.85546875" bestFit="1" customWidth="1"/>
    <col min="6" max="6" width="10" bestFit="1" customWidth="1"/>
    <col min="7" max="7" width="12.42578125" bestFit="1" customWidth="1"/>
    <col min="8" max="8" width="20" bestFit="1" customWidth="1"/>
    <col min="9" max="9" width="13.140625" bestFit="1" customWidth="1"/>
    <col min="10" max="10" width="8.140625" bestFit="1" customWidth="1"/>
    <col min="11" max="11" width="6.28515625" bestFit="1" customWidth="1"/>
  </cols>
  <sheetData>
    <row r="3" spans="1:11" x14ac:dyDescent="0.25">
      <c r="A3" t="s">
        <v>14</v>
      </c>
    </row>
    <row r="4" spans="1:11" x14ac:dyDescent="0.25">
      <c r="A4" t="s">
        <v>49</v>
      </c>
      <c r="B4" t="s">
        <v>57</v>
      </c>
      <c r="C4" t="s">
        <v>56</v>
      </c>
    </row>
    <row r="5" spans="1:11" x14ac:dyDescent="0.25">
      <c r="A5">
        <v>1991</v>
      </c>
      <c r="B5">
        <f>VLOOKUP(A3,'Statewise(RGI)(NSSO)'!A2:M37,3,FALSE)</f>
        <v>64</v>
      </c>
      <c r="C5">
        <f>VLOOKUP(A3,'Statewise(RGI)(NSSO)'!A2:M37,2,FALSE)</f>
        <v>52</v>
      </c>
    </row>
    <row r="6" spans="1:11" x14ac:dyDescent="0.25">
      <c r="A6">
        <v>2001</v>
      </c>
      <c r="B6">
        <f>VLOOKUP(A3,'Statewise(RGI)(NSSO)'!A2:M37,6,FALSE)</f>
        <v>75</v>
      </c>
      <c r="C6">
        <f>VLOOKUP(A3,'Statewise(RGI)(NSSO)'!A2:M37,5,FALSE)</f>
        <v>65</v>
      </c>
    </row>
    <row r="7" spans="1:11" x14ac:dyDescent="0.25">
      <c r="A7" t="s">
        <v>82</v>
      </c>
      <c r="B7">
        <f>VLOOKUP(A3,'Statewise(RGI)(NSSO)'!A2:M37,9,FALSE)</f>
        <v>58</v>
      </c>
      <c r="C7">
        <f>VLOOKUP(A3,'Statewise(RGI)(NSSO)'!A2:M37,8,FALSE)</f>
        <v>77</v>
      </c>
      <c r="I7" s="4" t="s">
        <v>67</v>
      </c>
      <c r="J7" t="s">
        <v>93</v>
      </c>
      <c r="K7" t="s">
        <v>94</v>
      </c>
    </row>
    <row r="8" spans="1:11" x14ac:dyDescent="0.25">
      <c r="A8" t="s">
        <v>83</v>
      </c>
      <c r="B8">
        <f>VLOOKUP(A3,'Statewise(RGI)(NSSO)'!A2:M37,12,FALSE)</f>
        <v>79</v>
      </c>
      <c r="C8">
        <f>VLOOKUP(A3,'Statewise(RGI)(NSSO)'!A2:M37,11,FALSE)</f>
        <v>89</v>
      </c>
      <c r="I8" s="5">
        <v>1991</v>
      </c>
      <c r="J8" s="6">
        <v>64</v>
      </c>
      <c r="K8" s="6">
        <v>52</v>
      </c>
    </row>
    <row r="11" spans="1:11" x14ac:dyDescent="0.25">
      <c r="B11" t="s">
        <v>57</v>
      </c>
      <c r="C11" t="s">
        <v>56</v>
      </c>
    </row>
    <row r="12" spans="1:11" x14ac:dyDescent="0.25">
      <c r="A12" t="s">
        <v>96</v>
      </c>
      <c r="B12">
        <v>58</v>
      </c>
      <c r="C12">
        <v>77</v>
      </c>
    </row>
    <row r="13" spans="1:11" x14ac:dyDescent="0.25">
      <c r="A13" t="s">
        <v>95</v>
      </c>
      <c r="B13">
        <v>79</v>
      </c>
      <c r="C13">
        <v>89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E707C-5C2B-4D57-B103-840E9E56DFA7}">
  <dimension ref="A24:L49"/>
  <sheetViews>
    <sheetView showGridLines="0" showRowColHeaders="0" workbookViewId="0">
      <selection activeCell="I21" sqref="I21"/>
    </sheetView>
  </sheetViews>
  <sheetFormatPr defaultRowHeight="15" x14ac:dyDescent="0.25"/>
  <cols>
    <col min="1" max="16384" width="9.140625" style="10"/>
  </cols>
  <sheetData>
    <row r="24" spans="1:12" ht="21.75" x14ac:dyDescent="0.25">
      <c r="A24" s="17" t="s">
        <v>116</v>
      </c>
      <c r="L24" s="17" t="s">
        <v>117</v>
      </c>
    </row>
    <row r="25" spans="1:12" ht="21.75" x14ac:dyDescent="0.25">
      <c r="L25" s="17" t="s">
        <v>118</v>
      </c>
    </row>
    <row r="49" spans="6:6" ht="20.25" x14ac:dyDescent="0.3">
      <c r="F49" s="18" t="s">
        <v>115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7D218-A12E-42F6-853C-9168DDB1717B}">
  <dimension ref="A3:C10"/>
  <sheetViews>
    <sheetView workbookViewId="0">
      <selection activeCell="C4" sqref="C4"/>
    </sheetView>
  </sheetViews>
  <sheetFormatPr defaultRowHeight="15" x14ac:dyDescent="0.25"/>
  <cols>
    <col min="1" max="1" width="9" bestFit="1" customWidth="1"/>
    <col min="2" max="2" width="13.85546875" bestFit="1" customWidth="1"/>
    <col min="3" max="5" width="15.5703125" bestFit="1" customWidth="1"/>
  </cols>
  <sheetData>
    <row r="3" spans="1:3" x14ac:dyDescent="0.25">
      <c r="A3" s="4" t="s">
        <v>61</v>
      </c>
      <c r="B3" t="s">
        <v>59</v>
      </c>
      <c r="C3" t="s">
        <v>60</v>
      </c>
    </row>
    <row r="4" spans="1:3" x14ac:dyDescent="0.25">
      <c r="A4" s="5" t="s">
        <v>14</v>
      </c>
      <c r="B4" s="6">
        <v>68</v>
      </c>
      <c r="C4" s="6">
        <v>84</v>
      </c>
    </row>
    <row r="8" spans="1:3" x14ac:dyDescent="0.25">
      <c r="B8" t="s">
        <v>56</v>
      </c>
      <c r="C8" t="s">
        <v>57</v>
      </c>
    </row>
    <row r="9" spans="1:3" x14ac:dyDescent="0.25">
      <c r="A9">
        <v>1991</v>
      </c>
      <c r="B9">
        <v>52</v>
      </c>
      <c r="C9">
        <v>64</v>
      </c>
    </row>
    <row r="10" spans="1:3" x14ac:dyDescent="0.25">
      <c r="A10">
        <v>2011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4F451-D794-4455-8D60-F4C3732491C7}">
  <dimension ref="A1:H38"/>
  <sheetViews>
    <sheetView zoomScale="85" zoomScaleNormal="85" workbookViewId="0">
      <selection activeCell="B4" sqref="B4"/>
    </sheetView>
  </sheetViews>
  <sheetFormatPr defaultRowHeight="15" x14ac:dyDescent="0.25"/>
  <cols>
    <col min="1" max="1" width="19" customWidth="1"/>
    <col min="2" max="2" width="18.28515625" customWidth="1"/>
    <col min="6" max="6" width="18.5703125" customWidth="1"/>
    <col min="7" max="7" width="21.140625" customWidth="1"/>
    <col min="8" max="8" width="16.140625" customWidth="1"/>
  </cols>
  <sheetData>
    <row r="1" spans="1:8" x14ac:dyDescent="0.25">
      <c r="F1" s="12" t="s">
        <v>65</v>
      </c>
      <c r="G1" s="12"/>
      <c r="H1" s="12"/>
    </row>
    <row r="2" spans="1:8" x14ac:dyDescent="0.25">
      <c r="A2" t="s">
        <v>61</v>
      </c>
      <c r="B2">
        <v>1991</v>
      </c>
      <c r="C2">
        <v>2001</v>
      </c>
      <c r="D2" t="s">
        <v>52</v>
      </c>
      <c r="E2" t="s">
        <v>51</v>
      </c>
      <c r="F2" s="7" t="s">
        <v>62</v>
      </c>
      <c r="G2" s="8" t="s">
        <v>64</v>
      </c>
      <c r="H2" s="9" t="s">
        <v>63</v>
      </c>
    </row>
    <row r="3" spans="1:8" x14ac:dyDescent="0.25">
      <c r="A3" s="1" t="s">
        <v>14</v>
      </c>
      <c r="B3">
        <f>VLOOKUP(A3,'Statewise(RGI)(NSSO)'!A2:D37,4,FALSE)</f>
        <v>39</v>
      </c>
      <c r="C3">
        <f>VLOOKUP(A3,'Statewise(RGI)(NSSO)'!A2:G37,7,FALSE)</f>
        <v>54</v>
      </c>
      <c r="D3">
        <f>VLOOKUP(A3,'Statewise(RGI)(NSSO)'!A2:M37,10,FALSE)</f>
        <v>68</v>
      </c>
      <c r="E3">
        <f>VLOOKUP(A3,'Statewise(RGI)(NSSO)'!A2:M37,13,FALSE)</f>
        <v>84</v>
      </c>
      <c r="F3">
        <v>50</v>
      </c>
      <c r="G3">
        <v>30</v>
      </c>
      <c r="H3">
        <v>80</v>
      </c>
    </row>
    <row r="4" spans="1:8" x14ac:dyDescent="0.25">
      <c r="A4" s="1" t="s">
        <v>15</v>
      </c>
      <c r="B4">
        <f>VLOOKUP(A4,'Statewise(RGI)(NSSO)'!A3:D38,4,FALSE)</f>
        <v>33</v>
      </c>
      <c r="C4">
        <f>VLOOKUP(A4,'Statewise(RGI)(NSSO)'!A3:G38,7,FALSE)</f>
        <v>50</v>
      </c>
      <c r="D4">
        <f>VLOOKUP(A4,'Statewise(RGI)(NSSO)'!A3:M38,10,FALSE)</f>
        <v>60</v>
      </c>
      <c r="E4">
        <f>VLOOKUP(A4,'Statewise(RGI)(NSSO)'!A3:M38,13,FALSE)</f>
        <v>80</v>
      </c>
      <c r="F4">
        <v>50</v>
      </c>
      <c r="G4">
        <v>30</v>
      </c>
      <c r="H4">
        <v>80</v>
      </c>
    </row>
    <row r="5" spans="1:8" x14ac:dyDescent="0.25">
      <c r="A5" s="1" t="s">
        <v>16</v>
      </c>
      <c r="B5">
        <f>VLOOKUP(A5,'Statewise(RGI)(NSSO)'!A4:D39,4,FALSE)</f>
        <v>30</v>
      </c>
      <c r="C5">
        <f>VLOOKUP(A5,'Statewise(RGI)(NSSO)'!A4:G39,7,FALSE)</f>
        <v>44</v>
      </c>
      <c r="D5">
        <f>VLOOKUP(A5,'Statewise(RGI)(NSSO)'!A4:M39,10,FALSE)</f>
        <v>60</v>
      </c>
      <c r="E5">
        <f>VLOOKUP(A5,'Statewise(RGI)(NSSO)'!A4:M39,13,FALSE)</f>
        <v>83</v>
      </c>
      <c r="F5">
        <v>50</v>
      </c>
      <c r="G5">
        <v>30</v>
      </c>
      <c r="H5">
        <v>80</v>
      </c>
    </row>
    <row r="6" spans="1:8" x14ac:dyDescent="0.25">
      <c r="A6" s="1" t="s">
        <v>17</v>
      </c>
      <c r="B6">
        <f>VLOOKUP(A6,'Statewise(RGI)(NSSO)'!A5:D40,4,FALSE)</f>
        <v>43</v>
      </c>
      <c r="C6">
        <f>VLOOKUP(A6,'Statewise(RGI)(NSSO)'!A5:G40,7,FALSE)</f>
        <v>55</v>
      </c>
      <c r="D6">
        <f>VLOOKUP(A6,'Statewise(RGI)(NSSO)'!A5:M40,10,FALSE)</f>
        <v>69</v>
      </c>
      <c r="E6">
        <f>VLOOKUP(A6,'Statewise(RGI)(NSSO)'!A5:M40,13,FALSE)</f>
        <v>89</v>
      </c>
      <c r="F6">
        <v>50</v>
      </c>
      <c r="G6">
        <v>30</v>
      </c>
      <c r="H6">
        <v>80</v>
      </c>
    </row>
    <row r="7" spans="1:8" x14ac:dyDescent="0.25">
      <c r="A7" s="1" t="s">
        <v>18</v>
      </c>
      <c r="B7">
        <f>VLOOKUP(A7,'Statewise(RGI)(NSSO)'!A6:D41,4,FALSE)</f>
        <v>22</v>
      </c>
      <c r="C7">
        <f>VLOOKUP(A7,'Statewise(RGI)(NSSO)'!A6:G41,7,FALSE)</f>
        <v>33</v>
      </c>
      <c r="D7">
        <f>VLOOKUP(A7,'Statewise(RGI)(NSSO)'!A6:M41,10,FALSE)</f>
        <v>60</v>
      </c>
      <c r="E7">
        <f>VLOOKUP(A7,'Statewise(RGI)(NSSO)'!A6:M41,13,FALSE)</f>
        <v>77</v>
      </c>
      <c r="F7">
        <v>50</v>
      </c>
      <c r="G7">
        <v>30</v>
      </c>
      <c r="H7">
        <v>80</v>
      </c>
    </row>
    <row r="8" spans="1:8" x14ac:dyDescent="0.25">
      <c r="A8" s="1" t="s">
        <v>19</v>
      </c>
      <c r="B8">
        <f>VLOOKUP(A8,'Statewise(RGI)(NSSO)'!A7:D42,4,FALSE)</f>
        <v>28</v>
      </c>
      <c r="C8">
        <f>VLOOKUP(A8,'Statewise(RGI)(NSSO)'!A7:G42,7,FALSE)</f>
        <v>52</v>
      </c>
      <c r="D8">
        <f>VLOOKUP(A8,'Statewise(RGI)(NSSO)'!A7:M42,10,FALSE)</f>
        <v>66</v>
      </c>
      <c r="E8">
        <f>VLOOKUP(A8,'Statewise(RGI)(NSSO)'!A7:M42,13,FALSE)</f>
        <v>84</v>
      </c>
      <c r="F8">
        <v>50</v>
      </c>
      <c r="G8">
        <v>30</v>
      </c>
      <c r="H8">
        <v>80</v>
      </c>
    </row>
    <row r="9" spans="1:8" x14ac:dyDescent="0.25">
      <c r="A9" s="1" t="s">
        <v>20</v>
      </c>
      <c r="B9">
        <f>VLOOKUP(A9,'Statewise(RGI)(NSSO)'!A8:D43,4,FALSE)</f>
        <v>67</v>
      </c>
      <c r="C9">
        <f>VLOOKUP(A9,'Statewise(RGI)(NSSO)'!A8:G43,7,FALSE)</f>
        <v>75</v>
      </c>
      <c r="D9">
        <f>VLOOKUP(A9,'Statewise(RGI)(NSSO)'!A8:M43,10,FALSE)</f>
        <v>87</v>
      </c>
      <c r="E9">
        <f>VLOOKUP(A9,'Statewise(RGI)(NSSO)'!A8:M43,13,FALSE)</f>
        <v>90</v>
      </c>
      <c r="F9">
        <v>50</v>
      </c>
      <c r="G9">
        <v>30</v>
      </c>
      <c r="H9">
        <v>80</v>
      </c>
    </row>
    <row r="10" spans="1:8" x14ac:dyDescent="0.25">
      <c r="A10" s="1" t="s">
        <v>21</v>
      </c>
      <c r="B10">
        <f>VLOOKUP(A10,'Statewise(RGI)(NSSO)'!A9:D44,4,FALSE)</f>
        <v>49</v>
      </c>
      <c r="C10">
        <f>VLOOKUP(A10,'Statewise(RGI)(NSSO)'!A9:G44,7,FALSE)</f>
        <v>58</v>
      </c>
      <c r="D10">
        <f>VLOOKUP(A10,'Statewise(RGI)(NSSO)'!A9:M44,10,FALSE)</f>
        <v>72</v>
      </c>
      <c r="E10">
        <f>VLOOKUP(A10,'Statewise(RGI)(NSSO)'!A9:M44,13,FALSE)</f>
        <v>86</v>
      </c>
      <c r="F10">
        <v>50</v>
      </c>
      <c r="G10">
        <v>30</v>
      </c>
      <c r="H10">
        <v>80</v>
      </c>
    </row>
    <row r="11" spans="1:8" x14ac:dyDescent="0.25">
      <c r="A11" s="1" t="s">
        <v>22</v>
      </c>
      <c r="B11">
        <f>VLOOKUP(A11,'Statewise(RGI)(NSSO)'!A10:D45,4,FALSE)</f>
        <v>41</v>
      </c>
      <c r="C11">
        <f>VLOOKUP(A11,'Statewise(RGI)(NSSO)'!A10:G45,7,FALSE)</f>
        <v>56</v>
      </c>
      <c r="D11">
        <f>VLOOKUP(A11,'Statewise(RGI)(NSSO)'!A10:M45,10,FALSE)</f>
        <v>71</v>
      </c>
      <c r="E11">
        <f>VLOOKUP(A11,'Statewise(RGI)(NSSO)'!A10:M45,13,FALSE)</f>
        <v>83</v>
      </c>
      <c r="F11">
        <v>50</v>
      </c>
      <c r="G11">
        <v>30</v>
      </c>
      <c r="H11">
        <v>80</v>
      </c>
    </row>
    <row r="12" spans="1:8" x14ac:dyDescent="0.25">
      <c r="A12" s="1" t="s">
        <v>23</v>
      </c>
      <c r="B12">
        <f>VLOOKUP(A12,'Statewise(RGI)(NSSO)'!A11:D46,4,FALSE)</f>
        <v>52</v>
      </c>
      <c r="C12">
        <f>VLOOKUP(A12,'Statewise(RGI)(NSSO)'!A11:G46,7,FALSE)</f>
        <v>67</v>
      </c>
      <c r="D12">
        <f>VLOOKUP(A12,'Statewise(RGI)(NSSO)'!A11:M46,10,FALSE)</f>
        <v>82</v>
      </c>
      <c r="E12">
        <f>VLOOKUP(A12,'Statewise(RGI)(NSSO)'!A11:M46,13,FALSE)</f>
        <v>91</v>
      </c>
      <c r="F12">
        <v>50</v>
      </c>
      <c r="G12">
        <v>30</v>
      </c>
      <c r="H12">
        <v>80</v>
      </c>
    </row>
    <row r="13" spans="1:8" x14ac:dyDescent="0.25">
      <c r="A13" s="1" t="s">
        <v>24</v>
      </c>
      <c r="B13">
        <f>VLOOKUP(A13,'Statewise(RGI)(NSSO)'!A12:D47,4,FALSE)</f>
        <v>0</v>
      </c>
      <c r="C13">
        <f>VLOOKUP(A13,'Statewise(RGI)(NSSO)'!A12:G47,7,FALSE)</f>
        <v>43</v>
      </c>
      <c r="D13">
        <f>VLOOKUP(A13,'Statewise(RGI)(NSSO)'!A12:M47,10,FALSE)</f>
        <v>63</v>
      </c>
      <c r="E13">
        <f>VLOOKUP(A13,'Statewise(RGI)(NSSO)'!A12:M47,13,FALSE)</f>
        <v>77</v>
      </c>
      <c r="F13">
        <v>50</v>
      </c>
      <c r="G13">
        <v>30</v>
      </c>
      <c r="H13">
        <v>80</v>
      </c>
    </row>
    <row r="14" spans="1:8" x14ac:dyDescent="0.25">
      <c r="A14" s="1" t="s">
        <v>25</v>
      </c>
      <c r="B14">
        <f>VLOOKUP(A14,'Statewise(RGI)(NSSO)'!A13:D48,4,FALSE)</f>
        <v>26</v>
      </c>
      <c r="C14">
        <f>VLOOKUP(A14,'Statewise(RGI)(NSSO)'!A13:G48,7,FALSE)</f>
        <v>39</v>
      </c>
      <c r="D14">
        <f>VLOOKUP(A14,'Statewise(RGI)(NSSO)'!A13:M48,10,FALSE)</f>
        <v>61</v>
      </c>
      <c r="E14">
        <f>VLOOKUP(A14,'Statewise(RGI)(NSSO)'!A13:M48,13,FALSE)</f>
        <v>82</v>
      </c>
      <c r="F14">
        <v>50</v>
      </c>
      <c r="G14">
        <v>30</v>
      </c>
      <c r="H14">
        <v>80</v>
      </c>
    </row>
    <row r="15" spans="1:8" x14ac:dyDescent="0.25">
      <c r="A15" s="1" t="s">
        <v>26</v>
      </c>
      <c r="B15">
        <f>VLOOKUP(A15,'Statewise(RGI)(NSSO)'!A14:D49,4,FALSE)</f>
        <v>44</v>
      </c>
      <c r="C15">
        <f>VLOOKUP(A15,'Statewise(RGI)(NSSO)'!A14:G49,7,FALSE)</f>
        <v>57</v>
      </c>
      <c r="D15">
        <f>VLOOKUP(A15,'Statewise(RGI)(NSSO)'!A14:M49,10,FALSE)</f>
        <v>69</v>
      </c>
      <c r="E15">
        <f>VLOOKUP(A15,'Statewise(RGI)(NSSO)'!A14:M49,13,FALSE)</f>
        <v>86</v>
      </c>
      <c r="F15">
        <v>50</v>
      </c>
      <c r="G15">
        <v>30</v>
      </c>
      <c r="H15">
        <v>80</v>
      </c>
    </row>
    <row r="16" spans="1:8" x14ac:dyDescent="0.25">
      <c r="A16" s="1" t="s">
        <v>27</v>
      </c>
      <c r="B16">
        <f>VLOOKUP(A16,'Statewise(RGI)(NSSO)'!A15:D50,4,FALSE)</f>
        <v>86</v>
      </c>
      <c r="C16">
        <f>VLOOKUP(A16,'Statewise(RGI)(NSSO)'!A15:G50,7,FALSE)</f>
        <v>88</v>
      </c>
      <c r="D16">
        <f>VLOOKUP(A16,'Statewise(RGI)(NSSO)'!A15:M50,10,FALSE)</f>
        <v>93</v>
      </c>
      <c r="E16">
        <f>VLOOKUP(A16,'Statewise(RGI)(NSSO)'!A15:M50,13,FALSE)</f>
        <v>95</v>
      </c>
      <c r="F16">
        <v>50</v>
      </c>
      <c r="G16">
        <v>30</v>
      </c>
      <c r="H16">
        <v>80</v>
      </c>
    </row>
    <row r="17" spans="1:8" x14ac:dyDescent="0.25">
      <c r="A17" s="1" t="s">
        <v>28</v>
      </c>
      <c r="B17">
        <f>VLOOKUP(A17,'Statewise(RGI)(NSSO)'!A16:D51,4,FALSE)</f>
        <v>29</v>
      </c>
      <c r="C17">
        <f>VLOOKUP(A17,'Statewise(RGI)(NSSO)'!A16:G51,7,FALSE)</f>
        <v>50</v>
      </c>
      <c r="D17">
        <f>VLOOKUP(A17,'Statewise(RGI)(NSSO)'!A16:M51,10,FALSE)</f>
        <v>64</v>
      </c>
      <c r="E17">
        <f>VLOOKUP(A17,'Statewise(RGI)(NSSO)'!A16:M51,13,FALSE)</f>
        <v>83</v>
      </c>
      <c r="F17">
        <v>50</v>
      </c>
      <c r="G17">
        <v>30</v>
      </c>
      <c r="H17">
        <v>80</v>
      </c>
    </row>
    <row r="18" spans="1:8" x14ac:dyDescent="0.25">
      <c r="A18" s="1" t="s">
        <v>29</v>
      </c>
      <c r="B18">
        <f>VLOOKUP(A18,'Statewise(RGI)(NSSO)'!A17:D52,4,FALSE)</f>
        <v>52</v>
      </c>
      <c r="C18">
        <f>VLOOKUP(A18,'Statewise(RGI)(NSSO)'!A17:G52,7,FALSE)</f>
        <v>67</v>
      </c>
      <c r="D18">
        <f>VLOOKUP(A18,'Statewise(RGI)(NSSO)'!A17:M52,10,FALSE)</f>
        <v>77</v>
      </c>
      <c r="E18">
        <f>VLOOKUP(A18,'Statewise(RGI)(NSSO)'!A17:M52,13,FALSE)</f>
        <v>89</v>
      </c>
      <c r="F18">
        <v>50</v>
      </c>
      <c r="G18">
        <v>30</v>
      </c>
      <c r="H18">
        <v>80</v>
      </c>
    </row>
    <row r="19" spans="1:8" x14ac:dyDescent="0.25">
      <c r="A19" s="1" t="s">
        <v>30</v>
      </c>
      <c r="B19">
        <f>VLOOKUP(A19,'Statewise(RGI)(NSSO)'!A18:D53,4,FALSE)</f>
        <v>48</v>
      </c>
      <c r="C19">
        <f>VLOOKUP(A19,'Statewise(RGI)(NSSO)'!A18:G53,7,FALSE)</f>
        <v>61</v>
      </c>
      <c r="D19">
        <f>VLOOKUP(A19,'Statewise(RGI)(NSSO)'!A18:M53,10,FALSE)</f>
        <v>76</v>
      </c>
      <c r="E19">
        <f>VLOOKUP(A19,'Statewise(RGI)(NSSO)'!A18:M53,13,FALSE)</f>
        <v>85</v>
      </c>
      <c r="F19">
        <v>50</v>
      </c>
      <c r="G19">
        <v>30</v>
      </c>
      <c r="H19">
        <v>80</v>
      </c>
    </row>
    <row r="20" spans="1:8" x14ac:dyDescent="0.25">
      <c r="A20" s="1" t="s">
        <v>31</v>
      </c>
      <c r="B20">
        <f>VLOOKUP(A20,'Statewise(RGI)(NSSO)'!A19:D54,4,FALSE)</f>
        <v>45</v>
      </c>
      <c r="C20">
        <f>VLOOKUP(A20,'Statewise(RGI)(NSSO)'!A19:G54,7,FALSE)</f>
        <v>60</v>
      </c>
      <c r="D20">
        <f>VLOOKUP(A20,'Statewise(RGI)(NSSO)'!A19:M54,10,FALSE)</f>
        <v>70</v>
      </c>
      <c r="E20">
        <f>VLOOKUP(A20,'Statewise(RGI)(NSSO)'!A19:M54,13,FALSE)</f>
        <v>91</v>
      </c>
      <c r="F20">
        <v>50</v>
      </c>
      <c r="G20">
        <v>30</v>
      </c>
      <c r="H20">
        <v>80</v>
      </c>
    </row>
    <row r="21" spans="1:8" x14ac:dyDescent="0.25">
      <c r="A21" s="1" t="s">
        <v>32</v>
      </c>
      <c r="B21">
        <f>VLOOKUP(A21,'Statewise(RGI)(NSSO)'!A20:D55,4,FALSE)</f>
        <v>79</v>
      </c>
      <c r="C21">
        <f>VLOOKUP(A21,'Statewise(RGI)(NSSO)'!A20:G55,7,FALSE)</f>
        <v>87</v>
      </c>
      <c r="D21">
        <f>VLOOKUP(A21,'Statewise(RGI)(NSSO)'!A20:M55,10,FALSE)</f>
        <v>84</v>
      </c>
      <c r="E21">
        <f>VLOOKUP(A21,'Statewise(RGI)(NSSO)'!A20:M55,13,FALSE)</f>
        <v>98</v>
      </c>
      <c r="F21">
        <v>50</v>
      </c>
      <c r="G21">
        <v>30</v>
      </c>
      <c r="H21">
        <v>80</v>
      </c>
    </row>
    <row r="22" spans="1:8" x14ac:dyDescent="0.25">
      <c r="A22" s="1" t="s">
        <v>33</v>
      </c>
      <c r="B22">
        <f>VLOOKUP(A22,'Statewise(RGI)(NSSO)'!A21:D56,4,FALSE)</f>
        <v>55</v>
      </c>
      <c r="C22">
        <f>VLOOKUP(A22,'Statewise(RGI)(NSSO)'!A21:G56,7,FALSE)</f>
        <v>62</v>
      </c>
      <c r="D22">
        <f>VLOOKUP(A22,'Statewise(RGI)(NSSO)'!A21:M56,10,FALSE)</f>
        <v>75</v>
      </c>
      <c r="E22">
        <f>VLOOKUP(A22,'Statewise(RGI)(NSSO)'!A21:M56,13,FALSE)</f>
        <v>90</v>
      </c>
      <c r="F22">
        <v>50</v>
      </c>
      <c r="G22">
        <v>30</v>
      </c>
      <c r="H22">
        <v>80</v>
      </c>
    </row>
    <row r="23" spans="1:8" x14ac:dyDescent="0.25">
      <c r="A23" s="1" t="s">
        <v>34</v>
      </c>
      <c r="B23">
        <f>VLOOKUP(A23,'Statewise(RGI)(NSSO)'!A22:D57,4,FALSE)</f>
        <v>35</v>
      </c>
      <c r="C23">
        <f>VLOOKUP(A23,'Statewise(RGI)(NSSO)'!A22:G57,7,FALSE)</f>
        <v>51</v>
      </c>
      <c r="D23">
        <f>VLOOKUP(A23,'Statewise(RGI)(NSSO)'!A22:M57,10,FALSE)</f>
        <v>70</v>
      </c>
      <c r="E23">
        <f>VLOOKUP(A23,'Statewise(RGI)(NSSO)'!A22:M57,13,FALSE)</f>
        <v>86</v>
      </c>
      <c r="F23">
        <v>50</v>
      </c>
      <c r="G23">
        <v>30</v>
      </c>
      <c r="H23">
        <v>80</v>
      </c>
    </row>
    <row r="24" spans="1:8" x14ac:dyDescent="0.25">
      <c r="A24" s="1" t="s">
        <v>35</v>
      </c>
      <c r="B24">
        <f>VLOOKUP(A24,'Statewise(RGI)(NSSO)'!A23:D58,4,FALSE)</f>
        <v>50</v>
      </c>
      <c r="C24">
        <f>VLOOKUP(A24,'Statewise(RGI)(NSSO)'!A23:G58,7,FALSE)</f>
        <v>63</v>
      </c>
      <c r="D24">
        <f>VLOOKUP(A24,'Statewise(RGI)(NSSO)'!A23:M58,10,FALSE)</f>
        <v>71</v>
      </c>
      <c r="E24">
        <f>VLOOKUP(A24,'Statewise(RGI)(NSSO)'!A23:M58,13,FALSE)</f>
        <v>83</v>
      </c>
      <c r="F24">
        <v>50</v>
      </c>
      <c r="G24">
        <v>30</v>
      </c>
      <c r="H24">
        <v>80</v>
      </c>
    </row>
    <row r="25" spans="1:8" x14ac:dyDescent="0.25">
      <c r="A25" s="1" t="s">
        <v>36</v>
      </c>
      <c r="B25">
        <f>VLOOKUP(A25,'Statewise(RGI)(NSSO)'!A24:D59,4,FALSE)</f>
        <v>20</v>
      </c>
      <c r="C25">
        <f>VLOOKUP(A25,'Statewise(RGI)(NSSO)'!A24:G59,7,FALSE)</f>
        <v>44</v>
      </c>
      <c r="D25">
        <f>VLOOKUP(A25,'Statewise(RGI)(NSSO)'!A24:M59,10,FALSE)</f>
        <v>61</v>
      </c>
      <c r="E25">
        <f>VLOOKUP(A25,'Statewise(RGI)(NSSO)'!A24:M59,13,FALSE)</f>
        <v>80</v>
      </c>
      <c r="F25">
        <v>50</v>
      </c>
      <c r="G25">
        <v>30</v>
      </c>
      <c r="H25">
        <v>80</v>
      </c>
    </row>
    <row r="26" spans="1:8" x14ac:dyDescent="0.25">
      <c r="A26" s="1" t="s">
        <v>37</v>
      </c>
      <c r="B26">
        <f>VLOOKUP(A26,'Statewise(RGI)(NSSO)'!A25:D60,4,FALSE)</f>
        <v>47</v>
      </c>
      <c r="C26">
        <f>VLOOKUP(A26,'Statewise(RGI)(NSSO)'!A25:G60,7,FALSE)</f>
        <v>60</v>
      </c>
      <c r="D26">
        <f>VLOOKUP(A26,'Statewise(RGI)(NSSO)'!A25:M60,10,FALSE)</f>
        <v>79</v>
      </c>
      <c r="E26">
        <f>VLOOKUP(A26,'Statewise(RGI)(NSSO)'!A25:M60,13,FALSE)</f>
        <v>89</v>
      </c>
      <c r="F26">
        <v>50</v>
      </c>
      <c r="G26">
        <v>30</v>
      </c>
      <c r="H26">
        <v>80</v>
      </c>
    </row>
    <row r="27" spans="1:8" x14ac:dyDescent="0.25">
      <c r="A27" s="1" t="s">
        <v>38</v>
      </c>
      <c r="B27">
        <f>VLOOKUP(A27,'Statewise(RGI)(NSSO)'!A26:D61,4,FALSE)</f>
        <v>51</v>
      </c>
      <c r="C27">
        <f>VLOOKUP(A27,'Statewise(RGI)(NSSO)'!A26:G61,7,FALSE)</f>
        <v>64</v>
      </c>
      <c r="D27">
        <f>VLOOKUP(A27,'Statewise(RGI)(NSSO)'!A26:M61,10,FALSE)</f>
        <v>74</v>
      </c>
      <c r="E27">
        <f>VLOOKUP(A27,'Statewise(RGI)(NSSO)'!A26:M61,13,FALSE)</f>
        <v>87</v>
      </c>
      <c r="F27">
        <v>50</v>
      </c>
      <c r="G27">
        <v>30</v>
      </c>
      <c r="H27">
        <v>80</v>
      </c>
    </row>
    <row r="28" spans="1:8" x14ac:dyDescent="0.25">
      <c r="A28" s="1" t="s">
        <v>39</v>
      </c>
      <c r="B28">
        <f>VLOOKUP(A28,'Statewise(RGI)(NSSO)'!A27:D62,4,FALSE)</f>
        <v>50</v>
      </c>
      <c r="C28">
        <f>VLOOKUP(A28,'Statewise(RGI)(NSSO)'!A27:G62,7,FALSE)</f>
        <v>65</v>
      </c>
      <c r="D28">
        <f>VLOOKUP(A28,'Statewise(RGI)(NSSO)'!A27:M62,10,FALSE)</f>
        <v>85</v>
      </c>
      <c r="E28">
        <f>VLOOKUP(A28,'Statewise(RGI)(NSSO)'!A27:M62,13,FALSE)</f>
        <v>94</v>
      </c>
      <c r="F28">
        <v>50</v>
      </c>
      <c r="G28">
        <v>30</v>
      </c>
      <c r="H28">
        <v>80</v>
      </c>
    </row>
    <row r="29" spans="1:8" x14ac:dyDescent="0.25">
      <c r="A29" s="1" t="s">
        <v>40</v>
      </c>
      <c r="B29">
        <f>VLOOKUP(A29,'Statewise(RGI)(NSSO)'!A28:D63,4,FALSE)</f>
        <v>24</v>
      </c>
      <c r="C29">
        <f>VLOOKUP(A29,'Statewise(RGI)(NSSO)'!A28:G63,7,FALSE)</f>
        <v>42</v>
      </c>
      <c r="D29">
        <f>VLOOKUP(A29,'Statewise(RGI)(NSSO)'!A28:M63,10,FALSE)</f>
        <v>66</v>
      </c>
      <c r="E29">
        <f>VLOOKUP(A29,'Statewise(RGI)(NSSO)'!A28:M63,13,FALSE)</f>
        <v>75</v>
      </c>
      <c r="F29">
        <v>50</v>
      </c>
      <c r="G29">
        <v>30</v>
      </c>
      <c r="H29">
        <v>80</v>
      </c>
    </row>
    <row r="30" spans="1:8" x14ac:dyDescent="0.25">
      <c r="A30" s="1" t="s">
        <v>41</v>
      </c>
      <c r="B30">
        <f>VLOOKUP(A30,'Statewise(RGI)(NSSO)'!A29:D64,4,FALSE)</f>
        <v>42</v>
      </c>
      <c r="C30">
        <f>VLOOKUP(A30,'Statewise(RGI)(NSSO)'!A29:G64,7,FALSE)</f>
        <v>60</v>
      </c>
      <c r="D30">
        <f>VLOOKUP(A30,'Statewise(RGI)(NSSO)'!A29:M64,10,FALSE)</f>
        <v>76</v>
      </c>
      <c r="E30">
        <f>VLOOKUP(A30,'Statewise(RGI)(NSSO)'!A29:M64,13,FALSE)</f>
        <v>85</v>
      </c>
      <c r="F30">
        <v>50</v>
      </c>
      <c r="G30">
        <v>30</v>
      </c>
      <c r="H30">
        <v>80</v>
      </c>
    </row>
    <row r="31" spans="1:8" x14ac:dyDescent="0.25">
      <c r="A31" s="1" t="s">
        <v>42</v>
      </c>
      <c r="B31">
        <f>VLOOKUP(A31,'Statewise(RGI)(NSSO)'!A30:D65,4,FALSE)</f>
        <v>47</v>
      </c>
      <c r="C31">
        <f>VLOOKUP(A31,'Statewise(RGI)(NSSO)'!A30:G65,7,FALSE)</f>
        <v>60</v>
      </c>
      <c r="D31">
        <f>VLOOKUP(A31,'Statewise(RGI)(NSSO)'!A30:M65,10,FALSE)</f>
        <v>72</v>
      </c>
      <c r="E31">
        <f>VLOOKUP(A31,'Statewise(RGI)(NSSO)'!A30:M65,13,FALSE)</f>
        <v>85</v>
      </c>
      <c r="F31">
        <v>50</v>
      </c>
      <c r="G31">
        <v>30</v>
      </c>
      <c r="H31">
        <v>80</v>
      </c>
    </row>
    <row r="32" spans="1:8" x14ac:dyDescent="0.25">
      <c r="A32" s="1" t="s">
        <v>43</v>
      </c>
      <c r="B32">
        <f>VLOOKUP(A32,'Statewise(RGI)(NSSO)'!A31:D66,4,FALSE)</f>
        <v>66</v>
      </c>
      <c r="C32">
        <f>VLOOKUP(A32,'Statewise(RGI)(NSSO)'!A31:G66,7,FALSE)</f>
        <v>75</v>
      </c>
      <c r="D32">
        <f>VLOOKUP(A32,'Statewise(RGI)(NSSO)'!A31:M66,10,FALSE)</f>
        <v>85</v>
      </c>
      <c r="E32">
        <f>VLOOKUP(A32,'Statewise(RGI)(NSSO)'!A31:M66,13,FALSE)</f>
        <v>90</v>
      </c>
      <c r="F32">
        <v>50</v>
      </c>
      <c r="G32">
        <v>30</v>
      </c>
      <c r="H32">
        <v>80</v>
      </c>
    </row>
    <row r="33" spans="1:8" x14ac:dyDescent="0.25">
      <c r="A33" s="1" t="s">
        <v>44</v>
      </c>
      <c r="B33">
        <f>VLOOKUP(A33,'Statewise(RGI)(NSSO)'!A32:D67,4,FALSE)</f>
        <v>72</v>
      </c>
      <c r="C33">
        <f>VLOOKUP(A33,'Statewise(RGI)(NSSO)'!A32:G67,7,FALSE)</f>
        <v>77</v>
      </c>
      <c r="D33">
        <f>VLOOKUP(A33,'Statewise(RGI)(NSSO)'!A32:M67,10,FALSE)</f>
        <v>81</v>
      </c>
      <c r="E33">
        <f>VLOOKUP(A33,'Statewise(RGI)(NSSO)'!A32:M67,13,FALSE)</f>
        <v>86</v>
      </c>
      <c r="F33">
        <v>50</v>
      </c>
      <c r="G33">
        <v>30</v>
      </c>
      <c r="H33">
        <v>80</v>
      </c>
    </row>
    <row r="34" spans="1:8" x14ac:dyDescent="0.25">
      <c r="A34" s="1" t="s">
        <v>45</v>
      </c>
      <c r="B34">
        <f>VLOOKUP(A34,'Statewise(RGI)(NSSO)'!A33:D68,4,FALSE)</f>
        <v>27</v>
      </c>
      <c r="C34">
        <f>VLOOKUP(A34,'Statewise(RGI)(NSSO)'!A33:G68,7,FALSE)</f>
        <v>40</v>
      </c>
      <c r="D34">
        <f>VLOOKUP(A34,'Statewise(RGI)(NSSO)'!A33:M68,10,FALSE)</f>
        <v>64</v>
      </c>
      <c r="E34">
        <f>VLOOKUP(A34,'Statewise(RGI)(NSSO)'!A33:M68,13,FALSE)</f>
        <v>90</v>
      </c>
      <c r="F34">
        <v>50</v>
      </c>
      <c r="G34">
        <v>30</v>
      </c>
      <c r="H34">
        <v>80</v>
      </c>
    </row>
    <row r="35" spans="1:8" x14ac:dyDescent="0.25">
      <c r="A35" s="1" t="s">
        <v>46</v>
      </c>
      <c r="B35">
        <f>VLOOKUP(A35,'Statewise(RGI)(NSSO)'!A34:D69,4,FALSE)</f>
        <v>59</v>
      </c>
      <c r="C35">
        <f>VLOOKUP(A35,'Statewise(RGI)(NSSO)'!A34:G69,7,FALSE)</f>
        <v>66</v>
      </c>
      <c r="D35">
        <f>VLOOKUP(A35,'Statewise(RGI)(NSSO)'!A34:M69,10,FALSE)</f>
        <v>82</v>
      </c>
      <c r="E35">
        <f>VLOOKUP(A35,'Statewise(RGI)(NSSO)'!A34:M69,13,FALSE)</f>
        <v>89</v>
      </c>
      <c r="F35">
        <v>50</v>
      </c>
      <c r="G35">
        <v>30</v>
      </c>
      <c r="H35">
        <v>80</v>
      </c>
    </row>
    <row r="36" spans="1:8" x14ac:dyDescent="0.25">
      <c r="A36" s="1" t="s">
        <v>47</v>
      </c>
      <c r="B36">
        <f>VLOOKUP(A36,'Statewise(RGI)(NSSO)'!A35:D70,4,FALSE)</f>
        <v>67</v>
      </c>
      <c r="C36">
        <f>VLOOKUP(A36,'Statewise(RGI)(NSSO)'!A35:G70,7,FALSE)</f>
        <v>75</v>
      </c>
      <c r="D36">
        <f>VLOOKUP(A36,'Statewise(RGI)(NSSO)'!A35:M70,10,FALSE)</f>
        <v>82</v>
      </c>
      <c r="E36">
        <f>VLOOKUP(A36,'Statewise(RGI)(NSSO)'!A35:M70,13,FALSE)</f>
        <v>86</v>
      </c>
      <c r="F36">
        <v>50</v>
      </c>
      <c r="G36">
        <v>30</v>
      </c>
      <c r="H36">
        <v>80</v>
      </c>
    </row>
    <row r="37" spans="1:8" x14ac:dyDescent="0.25">
      <c r="A37" s="1" t="s">
        <v>48</v>
      </c>
      <c r="B37">
        <f>VLOOKUP(A37,'Statewise(RGI)(NSSO)'!A36:D71,4,FALSE)</f>
        <v>73</v>
      </c>
      <c r="C37">
        <f>VLOOKUP(A37,'Statewise(RGI)(NSSO)'!A36:G71,7,FALSE)</f>
        <v>81</v>
      </c>
      <c r="D37">
        <f>VLOOKUP(A37,'Statewise(RGI)(NSSO)'!A36:M71,10,FALSE)</f>
        <v>92</v>
      </c>
      <c r="E37">
        <f>VLOOKUP(A37,'Statewise(RGI)(NSSO)'!A36:M71,13,FALSE)</f>
        <v>92</v>
      </c>
      <c r="F37">
        <v>50</v>
      </c>
      <c r="G37">
        <v>30</v>
      </c>
      <c r="H37">
        <v>80</v>
      </c>
    </row>
    <row r="38" spans="1:8" x14ac:dyDescent="0.25">
      <c r="A38" s="1" t="s">
        <v>0</v>
      </c>
      <c r="B38">
        <f>VLOOKUP(A38,'Statewise(RGI)(NSSO)'!A37:D72,4,FALSE)</f>
        <v>66</v>
      </c>
      <c r="C38">
        <f>VLOOKUP(A38,'Statewise(RGI)(NSSO)'!A37:G72,7,FALSE)</f>
        <v>74</v>
      </c>
      <c r="D38">
        <f>VLOOKUP(A38,'Statewise(RGI)(NSSO)'!A37:M72,10,FALSE)</f>
        <v>80</v>
      </c>
      <c r="E38">
        <f>VLOOKUP(A38,'Statewise(RGI)(NSSO)'!A37:M72,13,FALSE)</f>
        <v>89</v>
      </c>
      <c r="F38">
        <v>50</v>
      </c>
      <c r="G38">
        <v>30</v>
      </c>
      <c r="H38">
        <v>80</v>
      </c>
    </row>
  </sheetData>
  <mergeCells count="1">
    <mergeCell ref="F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workbookViewId="0">
      <selection activeCell="A14" sqref="A14"/>
    </sheetView>
  </sheetViews>
  <sheetFormatPr defaultRowHeight="15" x14ac:dyDescent="0.25"/>
  <cols>
    <col min="1" max="1" width="9.140625" customWidth="1"/>
    <col min="2" max="2" width="9.42578125" customWidth="1"/>
    <col min="5" max="5" width="9.5703125" bestFit="1" customWidth="1"/>
    <col min="6" max="6" width="11.5703125" bestFit="1" customWidth="1"/>
  </cols>
  <sheetData>
    <row r="1" spans="1:6" x14ac:dyDescent="0.25">
      <c r="E1" s="3"/>
      <c r="F1" s="3"/>
    </row>
    <row r="10" spans="1:6" x14ac:dyDescent="0.25">
      <c r="E10" s="4" t="s">
        <v>50</v>
      </c>
      <c r="F10" t="s">
        <v>58</v>
      </c>
    </row>
    <row r="12" spans="1:6" x14ac:dyDescent="0.25">
      <c r="A12" t="s">
        <v>49</v>
      </c>
      <c r="B12" t="s">
        <v>50</v>
      </c>
      <c r="C12" t="s">
        <v>53</v>
      </c>
      <c r="E12" s="4" t="s">
        <v>54</v>
      </c>
      <c r="F12" t="s">
        <v>55</v>
      </c>
    </row>
    <row r="13" spans="1:6" x14ac:dyDescent="0.25">
      <c r="A13">
        <v>1991</v>
      </c>
      <c r="B13" t="s">
        <v>56</v>
      </c>
      <c r="C13">
        <v>52</v>
      </c>
      <c r="E13" s="5">
        <v>1991</v>
      </c>
      <c r="F13" s="6">
        <v>39</v>
      </c>
    </row>
    <row r="14" spans="1:6" x14ac:dyDescent="0.25">
      <c r="A14">
        <v>1991</v>
      </c>
      <c r="B14" t="s">
        <v>57</v>
      </c>
      <c r="C14">
        <v>64</v>
      </c>
      <c r="E14" s="5">
        <v>2001</v>
      </c>
      <c r="F14" s="6">
        <v>54</v>
      </c>
    </row>
    <row r="15" spans="1:6" x14ac:dyDescent="0.25">
      <c r="A15">
        <v>1991</v>
      </c>
      <c r="B15" t="s">
        <v>58</v>
      </c>
      <c r="C15">
        <v>39</v>
      </c>
      <c r="E15" s="5" t="s">
        <v>52</v>
      </c>
      <c r="F15" s="6">
        <v>68</v>
      </c>
    </row>
    <row r="16" spans="1:6" x14ac:dyDescent="0.25">
      <c r="A16">
        <v>2001</v>
      </c>
      <c r="B16" t="s">
        <v>56</v>
      </c>
      <c r="C16">
        <v>65</v>
      </c>
      <c r="E16" s="5" t="s">
        <v>51</v>
      </c>
      <c r="F16" s="6">
        <v>84</v>
      </c>
    </row>
    <row r="17" spans="1:6" x14ac:dyDescent="0.25">
      <c r="A17">
        <v>2001</v>
      </c>
      <c r="B17" t="s">
        <v>57</v>
      </c>
      <c r="C17">
        <v>75</v>
      </c>
    </row>
    <row r="18" spans="1:6" x14ac:dyDescent="0.25">
      <c r="A18">
        <v>2001</v>
      </c>
      <c r="B18" t="s">
        <v>58</v>
      </c>
      <c r="C18">
        <v>54</v>
      </c>
      <c r="E18" s="4" t="s">
        <v>49</v>
      </c>
      <c r="F18" s="5">
        <v>1991</v>
      </c>
    </row>
    <row r="19" spans="1:6" x14ac:dyDescent="0.25">
      <c r="A19" t="s">
        <v>52</v>
      </c>
      <c r="B19" t="s">
        <v>56</v>
      </c>
      <c r="C19">
        <v>77</v>
      </c>
    </row>
    <row r="20" spans="1:6" x14ac:dyDescent="0.25">
      <c r="A20" t="s">
        <v>52</v>
      </c>
      <c r="B20" t="s">
        <v>57</v>
      </c>
      <c r="C20">
        <v>58</v>
      </c>
      <c r="E20" s="4" t="s">
        <v>50</v>
      </c>
      <c r="F20" t="s">
        <v>55</v>
      </c>
    </row>
    <row r="21" spans="1:6" x14ac:dyDescent="0.25">
      <c r="A21" t="s">
        <v>52</v>
      </c>
      <c r="B21" t="s">
        <v>58</v>
      </c>
      <c r="C21">
        <v>68</v>
      </c>
      <c r="E21" s="5" t="s">
        <v>56</v>
      </c>
      <c r="F21" s="6">
        <v>52</v>
      </c>
    </row>
    <row r="22" spans="1:6" x14ac:dyDescent="0.25">
      <c r="A22" t="s">
        <v>51</v>
      </c>
      <c r="B22" t="s">
        <v>56</v>
      </c>
      <c r="C22">
        <v>89</v>
      </c>
      <c r="E22" s="5" t="s">
        <v>57</v>
      </c>
      <c r="F22" s="6">
        <v>64</v>
      </c>
    </row>
    <row r="23" spans="1:6" x14ac:dyDescent="0.25">
      <c r="A23" t="s">
        <v>51</v>
      </c>
      <c r="B23" t="s">
        <v>57</v>
      </c>
      <c r="C23">
        <v>79</v>
      </c>
    </row>
    <row r="24" spans="1:6" x14ac:dyDescent="0.25">
      <c r="A24" t="s">
        <v>51</v>
      </c>
      <c r="B24" t="s">
        <v>58</v>
      </c>
      <c r="C24">
        <v>84</v>
      </c>
    </row>
  </sheetData>
  <pageMargins left="0.7" right="0.7" top="0.75" bottom="0.75" header="0.3" footer="0.3"/>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B04C9-31C1-4357-9DC6-9C7EFC851A8D}">
  <dimension ref="B25:N71"/>
  <sheetViews>
    <sheetView showGridLines="0" showRowColHeaders="0" tabSelected="1" zoomScaleNormal="100" workbookViewId="0">
      <selection activeCell="K25" sqref="K25"/>
    </sheetView>
  </sheetViews>
  <sheetFormatPr defaultRowHeight="15" x14ac:dyDescent="0.25"/>
  <cols>
    <col min="1" max="16384" width="9.140625" style="10"/>
  </cols>
  <sheetData>
    <row r="25" spans="2:13" ht="20.25" x14ac:dyDescent="0.25">
      <c r="B25" s="25" t="s">
        <v>106</v>
      </c>
      <c r="M25" s="26" t="s">
        <v>124</v>
      </c>
    </row>
    <row r="26" spans="2:13" ht="18.75" x14ac:dyDescent="0.3">
      <c r="M26" s="29" t="s">
        <v>128</v>
      </c>
    </row>
    <row r="47" spans="6:14" x14ac:dyDescent="0.25">
      <c r="N47" s="10" t="s">
        <v>66</v>
      </c>
    </row>
    <row r="48" spans="6:14" ht="21.75" x14ac:dyDescent="0.25">
      <c r="F48" s="27" t="s">
        <v>125</v>
      </c>
    </row>
    <row r="49" spans="6:6" ht="26.25" x14ac:dyDescent="0.25">
      <c r="F49" s="28" t="s">
        <v>126</v>
      </c>
    </row>
    <row r="71" spans="6:6" ht="20.25" x14ac:dyDescent="0.25">
      <c r="F71" s="25" t="s">
        <v>127</v>
      </c>
    </row>
  </sheetData>
  <pageMargins left="0.7" right="0.7" top="0.75" bottom="0.75" header="0.3" footer="0.3"/>
  <pageSetup orientation="portrait" horizontalDpi="4294967294" verticalDpi="0"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A6874-06B8-40C5-B0E6-9F3801A98F17}">
  <dimension ref="A1:L41"/>
  <sheetViews>
    <sheetView workbookViewId="0">
      <selection activeCell="J65" sqref="J65"/>
    </sheetView>
  </sheetViews>
  <sheetFormatPr defaultRowHeight="15" x14ac:dyDescent="0.25"/>
  <cols>
    <col min="1" max="1" width="15.7109375" bestFit="1" customWidth="1"/>
    <col min="2" max="2" width="15.7109375" customWidth="1"/>
    <col min="3" max="4" width="11.5703125" bestFit="1" customWidth="1"/>
    <col min="5" max="6" width="13.140625" bestFit="1" customWidth="1"/>
    <col min="8" max="8" width="16.85546875" bestFit="1" customWidth="1"/>
    <col min="9" max="10" width="13.140625" bestFit="1" customWidth="1"/>
    <col min="11" max="11" width="17.7109375" bestFit="1" customWidth="1"/>
    <col min="12" max="12" width="7.7109375" bestFit="1" customWidth="1"/>
  </cols>
  <sheetData>
    <row r="1" spans="1:12" x14ac:dyDescent="0.25">
      <c r="A1" t="s">
        <v>61</v>
      </c>
      <c r="B1" t="s">
        <v>73</v>
      </c>
      <c r="C1">
        <v>1991</v>
      </c>
      <c r="D1">
        <v>2001</v>
      </c>
      <c r="E1" t="s">
        <v>52</v>
      </c>
      <c r="F1" t="s">
        <v>51</v>
      </c>
      <c r="H1" s="4" t="s">
        <v>73</v>
      </c>
      <c r="I1" t="s">
        <v>74</v>
      </c>
    </row>
    <row r="2" spans="1:12" x14ac:dyDescent="0.25">
      <c r="A2" s="1" t="s">
        <v>14</v>
      </c>
      <c r="B2" s="1" t="s">
        <v>72</v>
      </c>
      <c r="C2">
        <f>VLOOKUP(A2,'Statewise(RGI)(NSSO)'!A1:D36,4,FALSE)</f>
        <v>39</v>
      </c>
      <c r="D2">
        <f>VLOOKUP(A2,'Statewise(RGI)(NSSO)'!A1:G36,7,FALSE)</f>
        <v>54</v>
      </c>
      <c r="E2">
        <f>VLOOKUP(A2,'Statewise(RGI)(NSSO)'!A1:M36,10,FALSE)</f>
        <v>68</v>
      </c>
      <c r="F2">
        <f>VLOOKUP(A2,'Statewise(RGI)(NSSO)'!A1:M36,13,FALSE)</f>
        <v>84</v>
      </c>
      <c r="K2" s="4" t="s">
        <v>73</v>
      </c>
      <c r="L2" t="s">
        <v>74</v>
      </c>
    </row>
    <row r="3" spans="1:12" x14ac:dyDescent="0.25">
      <c r="A3" s="1" t="s">
        <v>15</v>
      </c>
      <c r="B3" s="1" t="s">
        <v>74</v>
      </c>
      <c r="C3">
        <f>VLOOKUP(A3,'Statewise(RGI)(NSSO)'!A2:D37,4,FALSE)</f>
        <v>33</v>
      </c>
      <c r="D3">
        <f>VLOOKUP(A3,'Statewise(RGI)(NSSO)'!A2:G37,7,FALSE)</f>
        <v>50</v>
      </c>
      <c r="E3">
        <f>VLOOKUP(A3,'Statewise(RGI)(NSSO)'!A2:M37,10,FALSE)</f>
        <v>60</v>
      </c>
      <c r="F3">
        <f>VLOOKUP(A3,'Statewise(RGI)(NSSO)'!A2:M37,13,FALSE)</f>
        <v>80</v>
      </c>
      <c r="H3" s="4" t="s">
        <v>67</v>
      </c>
      <c r="I3" t="s">
        <v>68</v>
      </c>
    </row>
    <row r="4" spans="1:12" x14ac:dyDescent="0.25">
      <c r="A4" s="1" t="s">
        <v>16</v>
      </c>
      <c r="B4" s="1" t="s">
        <v>74</v>
      </c>
      <c r="C4">
        <f>VLOOKUP(A4,'Statewise(RGI)(NSSO)'!A3:D38,4,FALSE)</f>
        <v>30</v>
      </c>
      <c r="D4">
        <f>VLOOKUP(A4,'Statewise(RGI)(NSSO)'!A3:G38,7,FALSE)</f>
        <v>44</v>
      </c>
      <c r="E4">
        <f>VLOOKUP(A4,'Statewise(RGI)(NSSO)'!A3:M38,10,FALSE)</f>
        <v>60</v>
      </c>
      <c r="F4">
        <f>VLOOKUP(A4,'Statewise(RGI)(NSSO)'!A3:M38,13,FALSE)</f>
        <v>83</v>
      </c>
      <c r="H4" s="5" t="s">
        <v>20</v>
      </c>
      <c r="I4" s="6">
        <v>67</v>
      </c>
      <c r="K4" s="4" t="s">
        <v>67</v>
      </c>
      <c r="L4" t="s">
        <v>102</v>
      </c>
    </row>
    <row r="5" spans="1:12" x14ac:dyDescent="0.25">
      <c r="A5" s="1" t="s">
        <v>17</v>
      </c>
      <c r="B5" s="1" t="s">
        <v>74</v>
      </c>
      <c r="C5">
        <f>VLOOKUP(A5,'Statewise(RGI)(NSSO)'!A4:D39,4,FALSE)</f>
        <v>43</v>
      </c>
      <c r="D5">
        <f>VLOOKUP(A5,'Statewise(RGI)(NSSO)'!A4:G39,7,FALSE)</f>
        <v>55</v>
      </c>
      <c r="E5">
        <f>VLOOKUP(A5,'Statewise(RGI)(NSSO)'!A4:M39,10,FALSE)</f>
        <v>69</v>
      </c>
      <c r="F5">
        <f>VLOOKUP(A5,'Statewise(RGI)(NSSO)'!A4:M39,13,FALSE)</f>
        <v>89</v>
      </c>
      <c r="H5" s="5" t="s">
        <v>23</v>
      </c>
      <c r="I5" s="6">
        <v>52</v>
      </c>
      <c r="K5" s="5" t="s">
        <v>18</v>
      </c>
      <c r="L5" s="6">
        <v>22</v>
      </c>
    </row>
    <row r="6" spans="1:12" x14ac:dyDescent="0.25">
      <c r="A6" s="1" t="s">
        <v>18</v>
      </c>
      <c r="B6" s="1" t="s">
        <v>74</v>
      </c>
      <c r="C6">
        <f>VLOOKUP(A6,'Statewise(RGI)(NSSO)'!A5:D40,4,FALSE)</f>
        <v>22</v>
      </c>
      <c r="D6">
        <f>VLOOKUP(A6,'Statewise(RGI)(NSSO)'!A5:G40,7,FALSE)</f>
        <v>33</v>
      </c>
      <c r="E6">
        <f>VLOOKUP(A6,'Statewise(RGI)(NSSO)'!A5:M40,10,FALSE)</f>
        <v>60</v>
      </c>
      <c r="F6">
        <f>VLOOKUP(A6,'Statewise(RGI)(NSSO)'!A5:M40,13,FALSE)</f>
        <v>77</v>
      </c>
      <c r="H6" s="5" t="s">
        <v>27</v>
      </c>
      <c r="I6" s="6">
        <v>86</v>
      </c>
      <c r="K6" s="5" t="s">
        <v>24</v>
      </c>
      <c r="L6" s="6">
        <v>0</v>
      </c>
    </row>
    <row r="7" spans="1:12" x14ac:dyDescent="0.25">
      <c r="A7" s="1" t="s">
        <v>19</v>
      </c>
      <c r="B7" s="1" t="s">
        <v>74</v>
      </c>
      <c r="C7">
        <f>VLOOKUP(A7,'Statewise(RGI)(NSSO)'!A6:D41,4,FALSE)</f>
        <v>28</v>
      </c>
      <c r="D7">
        <f>VLOOKUP(A7,'Statewise(RGI)(NSSO)'!A6:G41,7,FALSE)</f>
        <v>52</v>
      </c>
      <c r="E7">
        <f>VLOOKUP(A7,'Statewise(RGI)(NSSO)'!A6:M41,10,FALSE)</f>
        <v>66</v>
      </c>
      <c r="F7">
        <f>VLOOKUP(A7,'Statewise(RGI)(NSSO)'!A6:M41,13,FALSE)</f>
        <v>84</v>
      </c>
      <c r="H7" s="5" t="s">
        <v>29</v>
      </c>
      <c r="I7" s="6">
        <v>52</v>
      </c>
      <c r="K7" s="5" t="s">
        <v>25</v>
      </c>
      <c r="L7" s="6">
        <v>26</v>
      </c>
    </row>
    <row r="8" spans="1:12" x14ac:dyDescent="0.25">
      <c r="A8" s="1" t="s">
        <v>20</v>
      </c>
      <c r="B8" s="1" t="s">
        <v>74</v>
      </c>
      <c r="C8">
        <f>VLOOKUP(A8,'Statewise(RGI)(NSSO)'!A7:D42,4,FALSE)</f>
        <v>67</v>
      </c>
      <c r="D8">
        <f>VLOOKUP(A8,'Statewise(RGI)(NSSO)'!A7:G42,7,FALSE)</f>
        <v>75</v>
      </c>
      <c r="E8">
        <f>VLOOKUP(A8,'Statewise(RGI)(NSSO)'!A7:M42,10,FALSE)</f>
        <v>87</v>
      </c>
      <c r="F8">
        <f>VLOOKUP(A8,'Statewise(RGI)(NSSO)'!A7:M42,13,FALSE)</f>
        <v>90</v>
      </c>
      <c r="H8" s="5" t="s">
        <v>32</v>
      </c>
      <c r="I8" s="6">
        <v>79</v>
      </c>
      <c r="K8" s="5" t="s">
        <v>36</v>
      </c>
      <c r="L8" s="6">
        <v>20</v>
      </c>
    </row>
    <row r="9" spans="1:12" x14ac:dyDescent="0.25">
      <c r="A9" s="1" t="s">
        <v>21</v>
      </c>
      <c r="B9" s="1" t="s">
        <v>74</v>
      </c>
      <c r="C9">
        <f>VLOOKUP(A9,'Statewise(RGI)(NSSO)'!A8:D43,4,FALSE)</f>
        <v>49</v>
      </c>
      <c r="D9">
        <f>VLOOKUP(A9,'Statewise(RGI)(NSSO)'!A8:G43,7,FALSE)</f>
        <v>58</v>
      </c>
      <c r="E9">
        <f>VLOOKUP(A9,'Statewise(RGI)(NSSO)'!A8:M43,10,FALSE)</f>
        <v>72</v>
      </c>
      <c r="F9">
        <f>VLOOKUP(A9,'Statewise(RGI)(NSSO)'!A8:M43,13,FALSE)</f>
        <v>86</v>
      </c>
      <c r="H9" s="5" t="s">
        <v>33</v>
      </c>
      <c r="I9" s="6">
        <v>55</v>
      </c>
      <c r="K9" s="5" t="s">
        <v>40</v>
      </c>
      <c r="L9" s="6">
        <v>24</v>
      </c>
    </row>
    <row r="10" spans="1:12" x14ac:dyDescent="0.25">
      <c r="A10" s="1" t="s">
        <v>22</v>
      </c>
      <c r="B10" s="1" t="s">
        <v>74</v>
      </c>
      <c r="C10">
        <f>VLOOKUP(A10,'Statewise(RGI)(NSSO)'!A9:D44,4,FALSE)</f>
        <v>41</v>
      </c>
      <c r="D10">
        <f>VLOOKUP(A10,'Statewise(RGI)(NSSO)'!A9:G44,7,FALSE)</f>
        <v>56</v>
      </c>
      <c r="E10">
        <f>VLOOKUP(A10,'Statewise(RGI)(NSSO)'!A9:M44,10,FALSE)</f>
        <v>71</v>
      </c>
      <c r="F10">
        <f>VLOOKUP(A10,'Statewise(RGI)(NSSO)'!A9:M44,13,FALSE)</f>
        <v>83</v>
      </c>
    </row>
    <row r="11" spans="1:12" x14ac:dyDescent="0.25">
      <c r="A11" s="1" t="s">
        <v>23</v>
      </c>
      <c r="B11" s="1" t="s">
        <v>74</v>
      </c>
      <c r="C11">
        <f>VLOOKUP(A11,'Statewise(RGI)(NSSO)'!A10:D45,4,FALSE)</f>
        <v>52</v>
      </c>
      <c r="D11">
        <f>VLOOKUP(A11,'Statewise(RGI)(NSSO)'!A10:G45,7,FALSE)</f>
        <v>67</v>
      </c>
      <c r="E11">
        <f>VLOOKUP(A11,'Statewise(RGI)(NSSO)'!A10:M45,10,FALSE)</f>
        <v>82</v>
      </c>
      <c r="F11">
        <f>VLOOKUP(A11,'Statewise(RGI)(NSSO)'!A10:M45,13,FALSE)</f>
        <v>91</v>
      </c>
    </row>
    <row r="12" spans="1:12" x14ac:dyDescent="0.25">
      <c r="A12" s="1" t="s">
        <v>24</v>
      </c>
      <c r="B12" s="1" t="s">
        <v>74</v>
      </c>
      <c r="C12">
        <f>VLOOKUP(A12,'Statewise(RGI)(NSSO)'!A11:D46,4,FALSE)</f>
        <v>0</v>
      </c>
      <c r="D12">
        <f>VLOOKUP(A12,'Statewise(RGI)(NSSO)'!A11:G46,7,FALSE)</f>
        <v>43</v>
      </c>
      <c r="E12">
        <f>VLOOKUP(A12,'Statewise(RGI)(NSSO)'!A11:M46,10,FALSE)</f>
        <v>63</v>
      </c>
      <c r="F12">
        <f>VLOOKUP(A12,'Statewise(RGI)(NSSO)'!A11:M46,13,FALSE)</f>
        <v>77</v>
      </c>
      <c r="H12" s="4" t="s">
        <v>73</v>
      </c>
      <c r="I12" t="s">
        <v>74</v>
      </c>
      <c r="K12" s="4" t="s">
        <v>73</v>
      </c>
      <c r="L12" t="s">
        <v>74</v>
      </c>
    </row>
    <row r="13" spans="1:12" x14ac:dyDescent="0.25">
      <c r="A13" s="1" t="s">
        <v>25</v>
      </c>
      <c r="B13" s="1" t="s">
        <v>74</v>
      </c>
      <c r="C13">
        <f>VLOOKUP(A13,'Statewise(RGI)(NSSO)'!A12:D47,4,FALSE)</f>
        <v>26</v>
      </c>
      <c r="D13">
        <f>VLOOKUP(A13,'Statewise(RGI)(NSSO)'!A12:G47,7,FALSE)</f>
        <v>39</v>
      </c>
      <c r="E13">
        <f>VLOOKUP(A13,'Statewise(RGI)(NSSO)'!A12:M47,10,FALSE)</f>
        <v>61</v>
      </c>
      <c r="F13">
        <f>VLOOKUP(A13,'Statewise(RGI)(NSSO)'!A12:M47,13,FALSE)</f>
        <v>82</v>
      </c>
    </row>
    <row r="14" spans="1:12" x14ac:dyDescent="0.25">
      <c r="A14" s="1" t="s">
        <v>26</v>
      </c>
      <c r="B14" s="1" t="s">
        <v>74</v>
      </c>
      <c r="C14">
        <f>VLOOKUP(A14,'Statewise(RGI)(NSSO)'!A13:D48,4,FALSE)</f>
        <v>44</v>
      </c>
      <c r="D14">
        <f>VLOOKUP(A14,'Statewise(RGI)(NSSO)'!A13:G48,7,FALSE)</f>
        <v>57</v>
      </c>
      <c r="E14">
        <f>VLOOKUP(A14,'Statewise(RGI)(NSSO)'!A13:M48,10,FALSE)</f>
        <v>69</v>
      </c>
      <c r="F14">
        <f>VLOOKUP(A14,'Statewise(RGI)(NSSO)'!A13:M48,13,FALSE)</f>
        <v>86</v>
      </c>
      <c r="H14" s="4" t="s">
        <v>67</v>
      </c>
      <c r="I14" t="s">
        <v>69</v>
      </c>
      <c r="K14" s="4" t="s">
        <v>67</v>
      </c>
      <c r="L14" t="s">
        <v>103</v>
      </c>
    </row>
    <row r="15" spans="1:12" x14ac:dyDescent="0.25">
      <c r="A15" s="1" t="s">
        <v>27</v>
      </c>
      <c r="B15" s="1" t="s">
        <v>74</v>
      </c>
      <c r="C15">
        <f>VLOOKUP(A15,'Statewise(RGI)(NSSO)'!A14:D49,4,FALSE)</f>
        <v>86</v>
      </c>
      <c r="D15">
        <f>VLOOKUP(A15,'Statewise(RGI)(NSSO)'!A14:G49,7,FALSE)</f>
        <v>88</v>
      </c>
      <c r="E15">
        <f>VLOOKUP(A15,'Statewise(RGI)(NSSO)'!A14:M49,10,FALSE)</f>
        <v>93</v>
      </c>
      <c r="F15">
        <f>VLOOKUP(A15,'Statewise(RGI)(NSSO)'!A14:M49,13,FALSE)</f>
        <v>95</v>
      </c>
      <c r="H15" s="5" t="s">
        <v>20</v>
      </c>
      <c r="I15" s="6">
        <v>75</v>
      </c>
      <c r="K15" s="5" t="s">
        <v>16</v>
      </c>
      <c r="L15" s="6">
        <v>44</v>
      </c>
    </row>
    <row r="16" spans="1:12" x14ac:dyDescent="0.25">
      <c r="A16" s="1" t="s">
        <v>28</v>
      </c>
      <c r="B16" s="1" t="s">
        <v>74</v>
      </c>
      <c r="C16">
        <f>VLOOKUP(A16,'Statewise(RGI)(NSSO)'!A15:D50,4,FALSE)</f>
        <v>29</v>
      </c>
      <c r="D16">
        <f>VLOOKUP(A16,'Statewise(RGI)(NSSO)'!A15:G50,7,FALSE)</f>
        <v>50</v>
      </c>
      <c r="E16">
        <f>VLOOKUP(A16,'Statewise(RGI)(NSSO)'!A15:M50,10,FALSE)</f>
        <v>64</v>
      </c>
      <c r="F16">
        <f>VLOOKUP(A16,'Statewise(RGI)(NSSO)'!A15:M50,13,FALSE)</f>
        <v>83</v>
      </c>
      <c r="H16" s="5" t="s">
        <v>23</v>
      </c>
      <c r="I16" s="6">
        <v>67</v>
      </c>
      <c r="K16" s="5" t="s">
        <v>18</v>
      </c>
      <c r="L16" s="6">
        <v>33</v>
      </c>
    </row>
    <row r="17" spans="1:12" x14ac:dyDescent="0.25">
      <c r="A17" s="1" t="s">
        <v>29</v>
      </c>
      <c r="B17" s="1" t="s">
        <v>74</v>
      </c>
      <c r="C17">
        <f>VLOOKUP(A17,'Statewise(RGI)(NSSO)'!A16:D51,4,FALSE)</f>
        <v>52</v>
      </c>
      <c r="D17">
        <f>VLOOKUP(A17,'Statewise(RGI)(NSSO)'!A16:G51,7,FALSE)</f>
        <v>67</v>
      </c>
      <c r="E17">
        <f>VLOOKUP(A17,'Statewise(RGI)(NSSO)'!A16:M51,10,FALSE)</f>
        <v>77</v>
      </c>
      <c r="F17">
        <f>VLOOKUP(A17,'Statewise(RGI)(NSSO)'!A16:M51,13,FALSE)</f>
        <v>89</v>
      </c>
      <c r="H17" s="5" t="s">
        <v>27</v>
      </c>
      <c r="I17" s="6">
        <v>88</v>
      </c>
      <c r="K17" s="5" t="s">
        <v>24</v>
      </c>
      <c r="L17" s="6">
        <v>43</v>
      </c>
    </row>
    <row r="18" spans="1:12" x14ac:dyDescent="0.25">
      <c r="A18" s="1" t="s">
        <v>30</v>
      </c>
      <c r="B18" s="1" t="s">
        <v>74</v>
      </c>
      <c r="C18">
        <f>VLOOKUP(A18,'Statewise(RGI)(NSSO)'!A17:D52,4,FALSE)</f>
        <v>48</v>
      </c>
      <c r="D18">
        <f>VLOOKUP(A18,'Statewise(RGI)(NSSO)'!A17:G52,7,FALSE)</f>
        <v>61</v>
      </c>
      <c r="E18">
        <f>VLOOKUP(A18,'Statewise(RGI)(NSSO)'!A17:M52,10,FALSE)</f>
        <v>76</v>
      </c>
      <c r="F18">
        <f>VLOOKUP(A18,'Statewise(RGI)(NSSO)'!A17:M52,13,FALSE)</f>
        <v>85</v>
      </c>
      <c r="H18" s="5" t="s">
        <v>29</v>
      </c>
      <c r="I18" s="6">
        <v>67</v>
      </c>
      <c r="K18" s="5" t="s">
        <v>25</v>
      </c>
      <c r="L18" s="6">
        <v>39</v>
      </c>
    </row>
    <row r="19" spans="1:12" x14ac:dyDescent="0.25">
      <c r="A19" s="1" t="s">
        <v>31</v>
      </c>
      <c r="B19" s="1" t="s">
        <v>74</v>
      </c>
      <c r="C19">
        <f>VLOOKUP(A19,'Statewise(RGI)(NSSO)'!A18:D53,4,FALSE)</f>
        <v>45</v>
      </c>
      <c r="D19">
        <f>VLOOKUP(A19,'Statewise(RGI)(NSSO)'!A18:G53,7,FALSE)</f>
        <v>60</v>
      </c>
      <c r="E19">
        <f>VLOOKUP(A19,'Statewise(RGI)(NSSO)'!A18:M53,10,FALSE)</f>
        <v>70</v>
      </c>
      <c r="F19">
        <f>VLOOKUP(A19,'Statewise(RGI)(NSSO)'!A18:M53,13,FALSE)</f>
        <v>91</v>
      </c>
      <c r="H19" s="5" t="s">
        <v>32</v>
      </c>
      <c r="I19" s="6">
        <v>87</v>
      </c>
      <c r="K19" s="5" t="s">
        <v>36</v>
      </c>
      <c r="L19" s="6">
        <v>44</v>
      </c>
    </row>
    <row r="20" spans="1:12" x14ac:dyDescent="0.25">
      <c r="A20" s="1" t="s">
        <v>32</v>
      </c>
      <c r="B20" s="1" t="s">
        <v>74</v>
      </c>
      <c r="C20">
        <f>VLOOKUP(A20,'Statewise(RGI)(NSSO)'!A19:D54,4,FALSE)</f>
        <v>79</v>
      </c>
      <c r="D20">
        <f>VLOOKUP(A20,'Statewise(RGI)(NSSO)'!A19:G54,7,FALSE)</f>
        <v>87</v>
      </c>
      <c r="E20">
        <f>VLOOKUP(A20,'Statewise(RGI)(NSSO)'!A19:M54,10,FALSE)</f>
        <v>84</v>
      </c>
      <c r="F20">
        <f>VLOOKUP(A20,'Statewise(RGI)(NSSO)'!A19:M54,13,FALSE)</f>
        <v>98</v>
      </c>
      <c r="K20" s="5" t="s">
        <v>40</v>
      </c>
      <c r="L20" s="6">
        <v>42</v>
      </c>
    </row>
    <row r="21" spans="1:12" x14ac:dyDescent="0.25">
      <c r="A21" s="1" t="s">
        <v>33</v>
      </c>
      <c r="B21" s="1" t="s">
        <v>74</v>
      </c>
      <c r="C21">
        <f>VLOOKUP(A21,'Statewise(RGI)(NSSO)'!A20:D55,4,FALSE)</f>
        <v>55</v>
      </c>
      <c r="D21">
        <f>VLOOKUP(A21,'Statewise(RGI)(NSSO)'!A20:G55,7,FALSE)</f>
        <v>62</v>
      </c>
      <c r="E21">
        <f>VLOOKUP(A21,'Statewise(RGI)(NSSO)'!A20:M55,10,FALSE)</f>
        <v>75</v>
      </c>
      <c r="F21">
        <f>VLOOKUP(A21,'Statewise(RGI)(NSSO)'!A20:M55,13,FALSE)</f>
        <v>90</v>
      </c>
    </row>
    <row r="22" spans="1:12" x14ac:dyDescent="0.25">
      <c r="A22" s="1" t="s">
        <v>34</v>
      </c>
      <c r="B22" s="1" t="s">
        <v>74</v>
      </c>
      <c r="C22">
        <f>VLOOKUP(A22,'Statewise(RGI)(NSSO)'!A21:D56,4,FALSE)</f>
        <v>35</v>
      </c>
      <c r="D22">
        <f>VLOOKUP(A22,'Statewise(RGI)(NSSO)'!A21:G56,7,FALSE)</f>
        <v>51</v>
      </c>
      <c r="E22">
        <f>VLOOKUP(A22,'Statewise(RGI)(NSSO)'!A21:M56,10,FALSE)</f>
        <v>70</v>
      </c>
      <c r="F22">
        <f>VLOOKUP(A22,'Statewise(RGI)(NSSO)'!A21:M56,13,FALSE)</f>
        <v>86</v>
      </c>
    </row>
    <row r="23" spans="1:12" x14ac:dyDescent="0.25">
      <c r="A23" s="1" t="s">
        <v>35</v>
      </c>
      <c r="B23" s="1" t="s">
        <v>74</v>
      </c>
      <c r="C23">
        <f>VLOOKUP(A23,'Statewise(RGI)(NSSO)'!A22:D57,4,FALSE)</f>
        <v>50</v>
      </c>
      <c r="D23">
        <f>VLOOKUP(A23,'Statewise(RGI)(NSSO)'!A22:G57,7,FALSE)</f>
        <v>63</v>
      </c>
      <c r="E23">
        <f>VLOOKUP(A23,'Statewise(RGI)(NSSO)'!A22:M57,10,FALSE)</f>
        <v>71</v>
      </c>
      <c r="F23">
        <f>VLOOKUP(A23,'Statewise(RGI)(NSSO)'!A22:M57,13,FALSE)</f>
        <v>83</v>
      </c>
      <c r="H23" s="4" t="s">
        <v>73</v>
      </c>
      <c r="I23" t="s">
        <v>74</v>
      </c>
      <c r="K23" s="4" t="s">
        <v>73</v>
      </c>
      <c r="L23" t="s">
        <v>74</v>
      </c>
    </row>
    <row r="24" spans="1:12" x14ac:dyDescent="0.25">
      <c r="A24" s="1" t="s">
        <v>36</v>
      </c>
      <c r="B24" s="1" t="s">
        <v>74</v>
      </c>
      <c r="C24">
        <f>VLOOKUP(A24,'Statewise(RGI)(NSSO)'!A23:D58,4,FALSE)</f>
        <v>20</v>
      </c>
      <c r="D24">
        <f>VLOOKUP(A24,'Statewise(RGI)(NSSO)'!A23:G58,7,FALSE)</f>
        <v>44</v>
      </c>
      <c r="E24">
        <f>VLOOKUP(A24,'Statewise(RGI)(NSSO)'!A23:M58,10,FALSE)</f>
        <v>61</v>
      </c>
      <c r="F24">
        <f>VLOOKUP(A24,'Statewise(RGI)(NSSO)'!A23:M58,13,FALSE)</f>
        <v>80</v>
      </c>
    </row>
    <row r="25" spans="1:12" x14ac:dyDescent="0.25">
      <c r="A25" s="1" t="s">
        <v>37</v>
      </c>
      <c r="B25" s="1" t="s">
        <v>74</v>
      </c>
      <c r="C25">
        <f>VLOOKUP(A25,'Statewise(RGI)(NSSO)'!A24:D59,4,FALSE)</f>
        <v>47</v>
      </c>
      <c r="D25">
        <f>VLOOKUP(A25,'Statewise(RGI)(NSSO)'!A24:G59,7,FALSE)</f>
        <v>60</v>
      </c>
      <c r="E25">
        <f>VLOOKUP(A25,'Statewise(RGI)(NSSO)'!A24:M59,10,FALSE)</f>
        <v>79</v>
      </c>
      <c r="F25">
        <f>VLOOKUP(A25,'Statewise(RGI)(NSSO)'!A24:M59,13,FALSE)</f>
        <v>89</v>
      </c>
      <c r="H25" s="4" t="s">
        <v>67</v>
      </c>
      <c r="I25" t="s">
        <v>70</v>
      </c>
      <c r="K25" s="4" t="s">
        <v>67</v>
      </c>
      <c r="L25" t="s">
        <v>104</v>
      </c>
    </row>
    <row r="26" spans="1:12" x14ac:dyDescent="0.25">
      <c r="A26" s="1" t="s">
        <v>38</v>
      </c>
      <c r="B26" s="1" t="s">
        <v>74</v>
      </c>
      <c r="C26">
        <f>VLOOKUP(A26,'Statewise(RGI)(NSSO)'!A25:D60,4,FALSE)</f>
        <v>51</v>
      </c>
      <c r="D26">
        <f>VLOOKUP(A26,'Statewise(RGI)(NSSO)'!A25:G60,7,FALSE)</f>
        <v>64</v>
      </c>
      <c r="E26">
        <f>VLOOKUP(A26,'Statewise(RGI)(NSSO)'!A25:M60,10,FALSE)</f>
        <v>74</v>
      </c>
      <c r="F26">
        <f>VLOOKUP(A26,'Statewise(RGI)(NSSO)'!A25:M60,13,FALSE)</f>
        <v>87</v>
      </c>
      <c r="H26" s="5" t="s">
        <v>20</v>
      </c>
      <c r="I26" s="6">
        <v>87</v>
      </c>
      <c r="K26" s="5" t="s">
        <v>15</v>
      </c>
      <c r="L26" s="6">
        <v>60</v>
      </c>
    </row>
    <row r="27" spans="1:12" x14ac:dyDescent="0.25">
      <c r="A27" s="1" t="s">
        <v>39</v>
      </c>
      <c r="B27" s="1" t="s">
        <v>74</v>
      </c>
      <c r="C27">
        <f>VLOOKUP(A27,'Statewise(RGI)(NSSO)'!A26:D61,4,FALSE)</f>
        <v>50</v>
      </c>
      <c r="D27">
        <f>VLOOKUP(A27,'Statewise(RGI)(NSSO)'!A26:G61,7,FALSE)</f>
        <v>65</v>
      </c>
      <c r="E27">
        <f>VLOOKUP(A27,'Statewise(RGI)(NSSO)'!A26:M61,10,FALSE)</f>
        <v>85</v>
      </c>
      <c r="F27">
        <f>VLOOKUP(A27,'Statewise(RGI)(NSSO)'!A26:M61,13,FALSE)</f>
        <v>94</v>
      </c>
      <c r="H27" s="5" t="s">
        <v>23</v>
      </c>
      <c r="I27" s="6">
        <v>82</v>
      </c>
      <c r="K27" s="5" t="s">
        <v>16</v>
      </c>
      <c r="L27" s="6">
        <v>60</v>
      </c>
    </row>
    <row r="28" spans="1:12" x14ac:dyDescent="0.25">
      <c r="A28" s="1" t="s">
        <v>40</v>
      </c>
      <c r="B28" s="1" t="s">
        <v>74</v>
      </c>
      <c r="C28">
        <f>VLOOKUP(A28,'Statewise(RGI)(NSSO)'!A27:D62,4,FALSE)</f>
        <v>24</v>
      </c>
      <c r="D28">
        <f>VLOOKUP(A28,'Statewise(RGI)(NSSO)'!A27:G62,7,FALSE)</f>
        <v>42</v>
      </c>
      <c r="E28">
        <f>VLOOKUP(A28,'Statewise(RGI)(NSSO)'!A27:M62,10,FALSE)</f>
        <v>66</v>
      </c>
      <c r="F28">
        <f>VLOOKUP(A28,'Statewise(RGI)(NSSO)'!A27:M62,13,FALSE)</f>
        <v>75</v>
      </c>
      <c r="H28" s="5" t="s">
        <v>27</v>
      </c>
      <c r="I28" s="6">
        <v>93</v>
      </c>
      <c r="K28" s="5" t="s">
        <v>18</v>
      </c>
      <c r="L28" s="6">
        <v>60</v>
      </c>
    </row>
    <row r="29" spans="1:12" x14ac:dyDescent="0.25">
      <c r="A29" s="1" t="s">
        <v>41</v>
      </c>
      <c r="B29" s="1" t="s">
        <v>74</v>
      </c>
      <c r="C29">
        <f>VLOOKUP(A29,'Statewise(RGI)(NSSO)'!A28:D63,4,FALSE)</f>
        <v>42</v>
      </c>
      <c r="D29">
        <f>VLOOKUP(A29,'Statewise(RGI)(NSSO)'!A28:G63,7,FALSE)</f>
        <v>60</v>
      </c>
      <c r="E29">
        <f>VLOOKUP(A29,'Statewise(RGI)(NSSO)'!A28:M63,10,FALSE)</f>
        <v>76</v>
      </c>
      <c r="F29">
        <f>VLOOKUP(A29,'Statewise(RGI)(NSSO)'!A28:M63,13,FALSE)</f>
        <v>85</v>
      </c>
      <c r="H29" s="5" t="s">
        <v>32</v>
      </c>
      <c r="I29" s="6">
        <v>84</v>
      </c>
      <c r="K29" s="5" t="s">
        <v>25</v>
      </c>
      <c r="L29" s="6">
        <v>61</v>
      </c>
    </row>
    <row r="30" spans="1:12" x14ac:dyDescent="0.25">
      <c r="A30" s="1" t="s">
        <v>42</v>
      </c>
      <c r="B30" s="1" t="s">
        <v>74</v>
      </c>
      <c r="C30">
        <f>VLOOKUP(A30,'Statewise(RGI)(NSSO)'!A29:D64,4,FALSE)</f>
        <v>47</v>
      </c>
      <c r="D30">
        <f>VLOOKUP(A30,'Statewise(RGI)(NSSO)'!A29:G64,7,FALSE)</f>
        <v>60</v>
      </c>
      <c r="E30">
        <f>VLOOKUP(A30,'Statewise(RGI)(NSSO)'!A29:M64,10,FALSE)</f>
        <v>72</v>
      </c>
      <c r="F30">
        <f>VLOOKUP(A30,'Statewise(RGI)(NSSO)'!A29:M64,13,FALSE)</f>
        <v>85</v>
      </c>
      <c r="H30" s="5" t="s">
        <v>39</v>
      </c>
      <c r="I30" s="6">
        <v>85</v>
      </c>
      <c r="K30" s="5" t="s">
        <v>36</v>
      </c>
      <c r="L30" s="6">
        <v>61</v>
      </c>
    </row>
    <row r="31" spans="1:12" x14ac:dyDescent="0.25">
      <c r="A31" s="1" t="s">
        <v>43</v>
      </c>
      <c r="B31" s="1" t="s">
        <v>75</v>
      </c>
      <c r="C31">
        <f>VLOOKUP(A31,'Statewise(RGI)(NSSO)'!A30:D65,4,FALSE)</f>
        <v>66</v>
      </c>
      <c r="D31">
        <f>VLOOKUP(A31,'Statewise(RGI)(NSSO)'!A30:G65,7,FALSE)</f>
        <v>75</v>
      </c>
      <c r="E31">
        <f>VLOOKUP(A31,'Statewise(RGI)(NSSO)'!A30:M65,10,FALSE)</f>
        <v>85</v>
      </c>
      <c r="F31">
        <f>VLOOKUP(A31,'Statewise(RGI)(NSSO)'!A30:M65,13,FALSE)</f>
        <v>90</v>
      </c>
    </row>
    <row r="32" spans="1:12" x14ac:dyDescent="0.25">
      <c r="A32" s="1" t="s">
        <v>44</v>
      </c>
      <c r="B32" s="1" t="s">
        <v>75</v>
      </c>
      <c r="C32">
        <f>VLOOKUP(A32,'Statewise(RGI)(NSSO)'!A31:D66,4,FALSE)</f>
        <v>72</v>
      </c>
      <c r="D32">
        <f>VLOOKUP(A32,'Statewise(RGI)(NSSO)'!A31:G66,7,FALSE)</f>
        <v>77</v>
      </c>
      <c r="E32">
        <f>VLOOKUP(A32,'Statewise(RGI)(NSSO)'!A31:M66,10,FALSE)</f>
        <v>81</v>
      </c>
      <c r="F32">
        <f>VLOOKUP(A32,'Statewise(RGI)(NSSO)'!A31:M66,13,FALSE)</f>
        <v>86</v>
      </c>
    </row>
    <row r="33" spans="1:12" x14ac:dyDescent="0.25">
      <c r="A33" s="1" t="s">
        <v>45</v>
      </c>
      <c r="B33" s="1" t="s">
        <v>75</v>
      </c>
      <c r="C33">
        <f>VLOOKUP(A33,'Statewise(RGI)(NSSO)'!A32:D67,4,FALSE)</f>
        <v>27</v>
      </c>
      <c r="D33">
        <f>VLOOKUP(A33,'Statewise(RGI)(NSSO)'!A32:G67,7,FALSE)</f>
        <v>40</v>
      </c>
      <c r="E33">
        <f>VLOOKUP(A33,'Statewise(RGI)(NSSO)'!A32:M67,10,FALSE)</f>
        <v>64</v>
      </c>
      <c r="F33">
        <f>VLOOKUP(A33,'Statewise(RGI)(NSSO)'!A32:M67,13,FALSE)</f>
        <v>90</v>
      </c>
    </row>
    <row r="34" spans="1:12" x14ac:dyDescent="0.25">
      <c r="A34" s="1" t="s">
        <v>46</v>
      </c>
      <c r="B34" s="1" t="s">
        <v>75</v>
      </c>
      <c r="C34">
        <f>VLOOKUP(A34,'Statewise(RGI)(NSSO)'!A33:D68,4,FALSE)</f>
        <v>59</v>
      </c>
      <c r="D34">
        <f>VLOOKUP(A34,'Statewise(RGI)(NSSO)'!A33:G68,7,FALSE)</f>
        <v>66</v>
      </c>
      <c r="E34">
        <f>VLOOKUP(A34,'Statewise(RGI)(NSSO)'!A33:M68,10,FALSE)</f>
        <v>82</v>
      </c>
      <c r="F34">
        <f>VLOOKUP(A34,'Statewise(RGI)(NSSO)'!A33:M68,13,FALSE)</f>
        <v>89</v>
      </c>
      <c r="H34" s="4" t="s">
        <v>73</v>
      </c>
      <c r="I34" t="s">
        <v>74</v>
      </c>
      <c r="K34" s="4" t="s">
        <v>73</v>
      </c>
      <c r="L34" t="s">
        <v>74</v>
      </c>
    </row>
    <row r="35" spans="1:12" x14ac:dyDescent="0.25">
      <c r="A35" s="1" t="s">
        <v>47</v>
      </c>
      <c r="B35" s="1" t="s">
        <v>75</v>
      </c>
      <c r="C35">
        <f>VLOOKUP(A35,'Statewise(RGI)(NSSO)'!A34:D69,4,FALSE)</f>
        <v>67</v>
      </c>
      <c r="D35">
        <f>VLOOKUP(A35,'Statewise(RGI)(NSSO)'!A34:G69,7,FALSE)</f>
        <v>75</v>
      </c>
      <c r="E35">
        <f>VLOOKUP(A35,'Statewise(RGI)(NSSO)'!A34:M69,10,FALSE)</f>
        <v>82</v>
      </c>
      <c r="F35">
        <f>VLOOKUP(A35,'Statewise(RGI)(NSSO)'!A34:M69,13,FALSE)</f>
        <v>86</v>
      </c>
    </row>
    <row r="36" spans="1:12" x14ac:dyDescent="0.25">
      <c r="A36" s="1" t="s">
        <v>48</v>
      </c>
      <c r="B36" s="1" t="s">
        <v>75</v>
      </c>
      <c r="C36">
        <f>VLOOKUP(A36,'Statewise(RGI)(NSSO)'!A35:D70,4,FALSE)</f>
        <v>73</v>
      </c>
      <c r="D36">
        <f>VLOOKUP(A36,'Statewise(RGI)(NSSO)'!A35:G70,7,FALSE)</f>
        <v>81</v>
      </c>
      <c r="E36">
        <f>VLOOKUP(A36,'Statewise(RGI)(NSSO)'!A35:M70,10,FALSE)</f>
        <v>92</v>
      </c>
      <c r="F36">
        <f>VLOOKUP(A36,'Statewise(RGI)(NSSO)'!A35:M70,13,FALSE)</f>
        <v>92</v>
      </c>
      <c r="H36" s="4" t="s">
        <v>67</v>
      </c>
      <c r="I36" t="s">
        <v>71</v>
      </c>
      <c r="K36" s="4" t="s">
        <v>67</v>
      </c>
      <c r="L36" t="s">
        <v>105</v>
      </c>
    </row>
    <row r="37" spans="1:12" x14ac:dyDescent="0.25">
      <c r="A37" s="1" t="s">
        <v>0</v>
      </c>
      <c r="B37" s="1" t="s">
        <v>75</v>
      </c>
      <c r="C37">
        <f>VLOOKUP(A37,'Statewise(RGI)(NSSO)'!A36:D71,4,FALSE)</f>
        <v>66</v>
      </c>
      <c r="D37">
        <f>VLOOKUP(A37,'Statewise(RGI)(NSSO)'!A36:G71,7,FALSE)</f>
        <v>74</v>
      </c>
      <c r="E37">
        <f>VLOOKUP(A37,'Statewise(RGI)(NSSO)'!A36:M71,10,FALSE)</f>
        <v>80</v>
      </c>
      <c r="F37">
        <f>VLOOKUP(A37,'Statewise(RGI)(NSSO)'!A36:M71,13,FALSE)</f>
        <v>89</v>
      </c>
      <c r="H37" s="5" t="s">
        <v>23</v>
      </c>
      <c r="I37" s="6">
        <v>91</v>
      </c>
      <c r="K37" s="5" t="s">
        <v>15</v>
      </c>
      <c r="L37" s="6">
        <v>80</v>
      </c>
    </row>
    <row r="38" spans="1:12" x14ac:dyDescent="0.25">
      <c r="H38" s="5" t="s">
        <v>27</v>
      </c>
      <c r="I38" s="6">
        <v>95</v>
      </c>
      <c r="K38" s="5" t="s">
        <v>18</v>
      </c>
      <c r="L38" s="6">
        <v>77</v>
      </c>
    </row>
    <row r="39" spans="1:12" x14ac:dyDescent="0.25">
      <c r="H39" s="5" t="s">
        <v>31</v>
      </c>
      <c r="I39" s="6">
        <v>91</v>
      </c>
      <c r="K39" s="5" t="s">
        <v>24</v>
      </c>
      <c r="L39" s="6">
        <v>77</v>
      </c>
    </row>
    <row r="40" spans="1:12" x14ac:dyDescent="0.25">
      <c r="H40" s="5" t="s">
        <v>32</v>
      </c>
      <c r="I40" s="6">
        <v>98</v>
      </c>
      <c r="K40" s="5" t="s">
        <v>36</v>
      </c>
      <c r="L40" s="6">
        <v>80</v>
      </c>
    </row>
    <row r="41" spans="1:12" x14ac:dyDescent="0.25">
      <c r="H41" s="5" t="s">
        <v>39</v>
      </c>
      <c r="I41" s="6">
        <v>94</v>
      </c>
      <c r="K41" s="5" t="s">
        <v>40</v>
      </c>
      <c r="L41" s="6">
        <v>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5A79A-15A7-40F4-B7A3-D24AE357B722}">
  <dimension ref="F99:G104"/>
  <sheetViews>
    <sheetView showGridLines="0" showRowColHeaders="0" workbookViewId="0">
      <selection activeCell="D104" sqref="D104"/>
    </sheetView>
  </sheetViews>
  <sheetFormatPr defaultRowHeight="15" x14ac:dyDescent="0.25"/>
  <cols>
    <col min="1" max="16384" width="9.140625" style="10"/>
  </cols>
  <sheetData>
    <row r="99" spans="6:7" ht="21" x14ac:dyDescent="0.35">
      <c r="F99" s="23"/>
      <c r="G99" s="22" t="s">
        <v>107</v>
      </c>
    </row>
    <row r="100" spans="6:7" ht="21.75" x14ac:dyDescent="0.25">
      <c r="F100" s="24" t="s">
        <v>119</v>
      </c>
      <c r="G100" s="23"/>
    </row>
    <row r="101" spans="6:7" ht="21.75" x14ac:dyDescent="0.25">
      <c r="F101" s="24" t="s">
        <v>120</v>
      </c>
      <c r="G101" s="23"/>
    </row>
    <row r="102" spans="6:7" ht="21.75" x14ac:dyDescent="0.25">
      <c r="F102" s="24" t="s">
        <v>121</v>
      </c>
      <c r="G102" s="23"/>
    </row>
    <row r="103" spans="6:7" ht="21.75" x14ac:dyDescent="0.25">
      <c r="F103" s="24" t="s">
        <v>122</v>
      </c>
      <c r="G103" s="23"/>
    </row>
    <row r="104" spans="6:7" ht="21.75" x14ac:dyDescent="0.25">
      <c r="F104" s="24" t="s">
        <v>123</v>
      </c>
      <c r="G104" s="2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5F43C-234D-4C8A-9E86-74D765EB8855}">
  <dimension ref="A2:O37"/>
  <sheetViews>
    <sheetView workbookViewId="0">
      <selection activeCell="B6" sqref="B6"/>
    </sheetView>
  </sheetViews>
  <sheetFormatPr defaultRowHeight="15" x14ac:dyDescent="0.25"/>
  <cols>
    <col min="1" max="1" width="18.85546875" bestFit="1" customWidth="1"/>
    <col min="2" max="2" width="7.140625" bestFit="1" customWidth="1"/>
    <col min="3" max="3" width="13.140625" bestFit="1" customWidth="1"/>
    <col min="4" max="4" width="18.85546875" bestFit="1" customWidth="1"/>
    <col min="5" max="5" width="7.140625" bestFit="1" customWidth="1"/>
    <col min="6" max="6" width="11.5703125" bestFit="1" customWidth="1"/>
    <col min="7" max="7" width="18.85546875" bestFit="1" customWidth="1"/>
    <col min="8" max="8" width="8.28515625" bestFit="1" customWidth="1"/>
    <col min="9" max="9" width="12.7109375" bestFit="1" customWidth="1"/>
    <col min="10" max="10" width="18.85546875" bestFit="1" customWidth="1"/>
    <col min="11" max="11" width="8.5703125" bestFit="1" customWidth="1"/>
    <col min="12" max="12" width="13.140625" bestFit="1" customWidth="1"/>
    <col min="13" max="13" width="7.140625" bestFit="1" customWidth="1"/>
    <col min="14" max="14" width="9.7109375" bestFit="1" customWidth="1"/>
    <col min="15" max="15" width="11.5703125" bestFit="1" customWidth="1"/>
  </cols>
  <sheetData>
    <row r="2" spans="1:15" x14ac:dyDescent="0.25">
      <c r="A2" s="4" t="s">
        <v>73</v>
      </c>
      <c r="B2" t="s">
        <v>76</v>
      </c>
      <c r="D2" s="4" t="s">
        <v>73</v>
      </c>
      <c r="E2" t="s">
        <v>77</v>
      </c>
      <c r="G2" s="4" t="s">
        <v>73</v>
      </c>
      <c r="H2" t="s">
        <v>78</v>
      </c>
      <c r="J2" s="4" t="s">
        <v>73</v>
      </c>
      <c r="K2" t="s">
        <v>79</v>
      </c>
    </row>
    <row r="3" spans="1:15" x14ac:dyDescent="0.25">
      <c r="A3" s="5" t="s">
        <v>43</v>
      </c>
      <c r="B3" s="6">
        <v>66</v>
      </c>
      <c r="D3" s="5" t="s">
        <v>43</v>
      </c>
      <c r="E3" s="6">
        <v>75</v>
      </c>
      <c r="G3" s="5" t="s">
        <v>43</v>
      </c>
      <c r="H3" s="6">
        <v>85</v>
      </c>
      <c r="J3" s="5" t="s">
        <v>43</v>
      </c>
      <c r="K3" s="6">
        <v>90</v>
      </c>
    </row>
    <row r="4" spans="1:15" x14ac:dyDescent="0.25">
      <c r="A4" s="5" t="s">
        <v>15</v>
      </c>
      <c r="B4" s="6">
        <v>33</v>
      </c>
      <c r="D4" s="5" t="s">
        <v>15</v>
      </c>
      <c r="E4" s="6">
        <v>50</v>
      </c>
      <c r="G4" s="5" t="s">
        <v>15</v>
      </c>
      <c r="H4" s="6">
        <v>60</v>
      </c>
      <c r="J4" s="5" t="s">
        <v>15</v>
      </c>
      <c r="K4" s="6">
        <v>80</v>
      </c>
      <c r="M4" t="s">
        <v>80</v>
      </c>
      <c r="N4" t="s">
        <v>49</v>
      </c>
      <c r="O4" t="s">
        <v>53</v>
      </c>
    </row>
    <row r="5" spans="1:15" x14ac:dyDescent="0.25">
      <c r="A5" s="5" t="s">
        <v>16</v>
      </c>
      <c r="B5" s="6">
        <v>30</v>
      </c>
      <c r="D5" s="5" t="s">
        <v>16</v>
      </c>
      <c r="E5" s="6">
        <v>44</v>
      </c>
      <c r="G5" s="5" t="s">
        <v>16</v>
      </c>
      <c r="H5" s="6">
        <v>60</v>
      </c>
      <c r="J5" s="5" t="s">
        <v>16</v>
      </c>
      <c r="K5" s="6">
        <v>83</v>
      </c>
      <c r="M5">
        <v>100</v>
      </c>
      <c r="N5">
        <v>1991</v>
      </c>
      <c r="O5">
        <v>39</v>
      </c>
    </row>
    <row r="6" spans="1:15" x14ac:dyDescent="0.25">
      <c r="A6" s="5" t="s">
        <v>17</v>
      </c>
      <c r="B6" s="6">
        <v>43</v>
      </c>
      <c r="D6" s="5" t="s">
        <v>17</v>
      </c>
      <c r="E6" s="6">
        <v>55</v>
      </c>
      <c r="G6" s="5" t="s">
        <v>17</v>
      </c>
      <c r="H6" s="6">
        <v>69</v>
      </c>
      <c r="J6" s="5" t="s">
        <v>17</v>
      </c>
      <c r="K6" s="6">
        <v>89</v>
      </c>
      <c r="M6">
        <v>100</v>
      </c>
      <c r="N6">
        <v>2001</v>
      </c>
      <c r="O6">
        <v>54</v>
      </c>
    </row>
    <row r="7" spans="1:15" x14ac:dyDescent="0.25">
      <c r="A7" s="5" t="s">
        <v>18</v>
      </c>
      <c r="B7" s="6">
        <v>22</v>
      </c>
      <c r="D7" s="5" t="s">
        <v>18</v>
      </c>
      <c r="E7" s="6">
        <v>33</v>
      </c>
      <c r="G7" s="5" t="s">
        <v>18</v>
      </c>
      <c r="H7" s="6">
        <v>60</v>
      </c>
      <c r="J7" s="5" t="s">
        <v>18</v>
      </c>
      <c r="K7" s="6">
        <v>77</v>
      </c>
      <c r="M7">
        <v>100</v>
      </c>
      <c r="N7" t="s">
        <v>52</v>
      </c>
      <c r="O7">
        <v>68</v>
      </c>
    </row>
    <row r="8" spans="1:15" x14ac:dyDescent="0.25">
      <c r="A8" s="5" t="s">
        <v>44</v>
      </c>
      <c r="B8" s="6">
        <v>72</v>
      </c>
      <c r="D8" s="5" t="s">
        <v>44</v>
      </c>
      <c r="E8" s="6">
        <v>77</v>
      </c>
      <c r="G8" s="5" t="s">
        <v>44</v>
      </c>
      <c r="H8" s="6">
        <v>81</v>
      </c>
      <c r="J8" s="5" t="s">
        <v>44</v>
      </c>
      <c r="K8" s="6">
        <v>86</v>
      </c>
      <c r="M8">
        <v>100</v>
      </c>
      <c r="N8" t="s">
        <v>51</v>
      </c>
      <c r="O8">
        <v>84</v>
      </c>
    </row>
    <row r="9" spans="1:15" x14ac:dyDescent="0.25">
      <c r="A9" s="5" t="s">
        <v>19</v>
      </c>
      <c r="B9" s="6">
        <v>28</v>
      </c>
      <c r="D9" s="5" t="s">
        <v>19</v>
      </c>
      <c r="E9" s="6">
        <v>52</v>
      </c>
      <c r="G9" s="5" t="s">
        <v>19</v>
      </c>
      <c r="H9" s="6">
        <v>66</v>
      </c>
      <c r="J9" s="5" t="s">
        <v>19</v>
      </c>
      <c r="K9" s="6">
        <v>84</v>
      </c>
    </row>
    <row r="10" spans="1:15" x14ac:dyDescent="0.25">
      <c r="A10" s="5" t="s">
        <v>45</v>
      </c>
      <c r="B10" s="6">
        <v>27</v>
      </c>
      <c r="D10" s="5" t="s">
        <v>45</v>
      </c>
      <c r="E10" s="6">
        <v>40</v>
      </c>
      <c r="G10" s="5" t="s">
        <v>45</v>
      </c>
      <c r="H10" s="6">
        <v>64</v>
      </c>
      <c r="J10" s="5" t="s">
        <v>45</v>
      </c>
      <c r="K10" s="6">
        <v>90</v>
      </c>
    </row>
    <row r="11" spans="1:15" x14ac:dyDescent="0.25">
      <c r="A11" s="5" t="s">
        <v>46</v>
      </c>
      <c r="B11" s="6">
        <v>59</v>
      </c>
      <c r="D11" s="5" t="s">
        <v>46</v>
      </c>
      <c r="E11" s="6">
        <v>66</v>
      </c>
      <c r="G11" s="5" t="s">
        <v>46</v>
      </c>
      <c r="H11" s="6">
        <v>82</v>
      </c>
      <c r="J11" s="5" t="s">
        <v>46</v>
      </c>
      <c r="K11" s="6">
        <v>89</v>
      </c>
    </row>
    <row r="12" spans="1:15" x14ac:dyDescent="0.25">
      <c r="A12" s="5" t="s">
        <v>47</v>
      </c>
      <c r="B12" s="6">
        <v>67</v>
      </c>
      <c r="D12" s="5" t="s">
        <v>47</v>
      </c>
      <c r="E12" s="6">
        <v>75</v>
      </c>
      <c r="G12" s="5" t="s">
        <v>47</v>
      </c>
      <c r="H12" s="6">
        <v>82</v>
      </c>
      <c r="J12" s="5" t="s">
        <v>47</v>
      </c>
      <c r="K12" s="6">
        <v>86</v>
      </c>
      <c r="M12" s="4" t="s">
        <v>49</v>
      </c>
      <c r="N12" t="s">
        <v>81</v>
      </c>
      <c r="O12" t="s">
        <v>55</v>
      </c>
    </row>
    <row r="13" spans="1:15" x14ac:dyDescent="0.25">
      <c r="A13" s="5" t="s">
        <v>20</v>
      </c>
      <c r="B13" s="6">
        <v>67</v>
      </c>
      <c r="D13" s="5" t="s">
        <v>20</v>
      </c>
      <c r="E13" s="6">
        <v>75</v>
      </c>
      <c r="G13" s="5" t="s">
        <v>20</v>
      </c>
      <c r="H13" s="6">
        <v>87</v>
      </c>
      <c r="J13" s="5" t="s">
        <v>20</v>
      </c>
      <c r="K13" s="6">
        <v>90</v>
      </c>
      <c r="M13" s="5">
        <v>1991</v>
      </c>
      <c r="N13" s="6">
        <v>100</v>
      </c>
      <c r="O13" s="6">
        <v>39</v>
      </c>
    </row>
    <row r="14" spans="1:15" x14ac:dyDescent="0.25">
      <c r="A14" s="5" t="s">
        <v>21</v>
      </c>
      <c r="B14" s="6">
        <v>49</v>
      </c>
      <c r="D14" s="5" t="s">
        <v>21</v>
      </c>
      <c r="E14" s="6">
        <v>58</v>
      </c>
      <c r="G14" s="5" t="s">
        <v>21</v>
      </c>
      <c r="H14" s="6">
        <v>72</v>
      </c>
      <c r="J14" s="5" t="s">
        <v>21</v>
      </c>
      <c r="K14" s="6">
        <v>86</v>
      </c>
    </row>
    <row r="15" spans="1:15" x14ac:dyDescent="0.25">
      <c r="A15" s="5" t="s">
        <v>22</v>
      </c>
      <c r="B15" s="6">
        <v>41</v>
      </c>
      <c r="D15" s="5" t="s">
        <v>22</v>
      </c>
      <c r="E15" s="6">
        <v>56</v>
      </c>
      <c r="G15" s="5" t="s">
        <v>22</v>
      </c>
      <c r="H15" s="6">
        <v>71</v>
      </c>
      <c r="J15" s="5" t="s">
        <v>22</v>
      </c>
      <c r="K15" s="6">
        <v>83</v>
      </c>
    </row>
    <row r="16" spans="1:15" x14ac:dyDescent="0.25">
      <c r="A16" s="5" t="s">
        <v>23</v>
      </c>
      <c r="B16" s="6">
        <v>52</v>
      </c>
      <c r="D16" s="5" t="s">
        <v>23</v>
      </c>
      <c r="E16" s="6">
        <v>67</v>
      </c>
      <c r="G16" s="5" t="s">
        <v>23</v>
      </c>
      <c r="H16" s="6">
        <v>82</v>
      </c>
      <c r="J16" s="5" t="s">
        <v>23</v>
      </c>
      <c r="K16" s="6">
        <v>91</v>
      </c>
    </row>
    <row r="17" spans="1:11" x14ac:dyDescent="0.25">
      <c r="A17" s="5" t="s">
        <v>24</v>
      </c>
      <c r="B17" s="6">
        <v>0</v>
      </c>
      <c r="D17" s="5" t="s">
        <v>24</v>
      </c>
      <c r="E17" s="6">
        <v>43</v>
      </c>
      <c r="G17" s="5" t="s">
        <v>24</v>
      </c>
      <c r="H17" s="6">
        <v>63</v>
      </c>
      <c r="J17" s="5" t="s">
        <v>24</v>
      </c>
      <c r="K17" s="6">
        <v>77</v>
      </c>
    </row>
    <row r="18" spans="1:11" x14ac:dyDescent="0.25">
      <c r="A18" s="5" t="s">
        <v>25</v>
      </c>
      <c r="B18" s="6">
        <v>26</v>
      </c>
      <c r="D18" s="5" t="s">
        <v>25</v>
      </c>
      <c r="E18" s="6">
        <v>39</v>
      </c>
      <c r="G18" s="5" t="s">
        <v>25</v>
      </c>
      <c r="H18" s="6">
        <v>61</v>
      </c>
      <c r="J18" s="5" t="s">
        <v>25</v>
      </c>
      <c r="K18" s="6">
        <v>82</v>
      </c>
    </row>
    <row r="19" spans="1:11" x14ac:dyDescent="0.25">
      <c r="A19" s="5" t="s">
        <v>26</v>
      </c>
      <c r="B19" s="6">
        <v>44</v>
      </c>
      <c r="D19" s="5" t="s">
        <v>26</v>
      </c>
      <c r="E19" s="6">
        <v>57</v>
      </c>
      <c r="G19" s="5" t="s">
        <v>26</v>
      </c>
      <c r="H19" s="6">
        <v>69</v>
      </c>
      <c r="J19" s="5" t="s">
        <v>26</v>
      </c>
      <c r="K19" s="6">
        <v>86</v>
      </c>
    </row>
    <row r="20" spans="1:11" x14ac:dyDescent="0.25">
      <c r="A20" s="5" t="s">
        <v>27</v>
      </c>
      <c r="B20" s="6">
        <v>86</v>
      </c>
      <c r="D20" s="5" t="s">
        <v>27</v>
      </c>
      <c r="E20" s="6">
        <v>88</v>
      </c>
      <c r="G20" s="5" t="s">
        <v>27</v>
      </c>
      <c r="H20" s="6">
        <v>93</v>
      </c>
      <c r="J20" s="5" t="s">
        <v>27</v>
      </c>
      <c r="K20" s="6">
        <v>95</v>
      </c>
    </row>
    <row r="21" spans="1:11" x14ac:dyDescent="0.25">
      <c r="A21" s="5" t="s">
        <v>48</v>
      </c>
      <c r="B21" s="6">
        <v>73</v>
      </c>
      <c r="D21" s="5" t="s">
        <v>48</v>
      </c>
      <c r="E21" s="6">
        <v>81</v>
      </c>
      <c r="G21" s="5" t="s">
        <v>48</v>
      </c>
      <c r="H21" s="6">
        <v>92</v>
      </c>
      <c r="J21" s="5" t="s">
        <v>48</v>
      </c>
      <c r="K21" s="6">
        <v>92</v>
      </c>
    </row>
    <row r="22" spans="1:11" x14ac:dyDescent="0.25">
      <c r="A22" s="5" t="s">
        <v>28</v>
      </c>
      <c r="B22" s="6">
        <v>29</v>
      </c>
      <c r="D22" s="5" t="s">
        <v>28</v>
      </c>
      <c r="E22" s="6">
        <v>50</v>
      </c>
      <c r="G22" s="5" t="s">
        <v>28</v>
      </c>
      <c r="H22" s="6">
        <v>64</v>
      </c>
      <c r="J22" s="5" t="s">
        <v>28</v>
      </c>
      <c r="K22" s="6">
        <v>83</v>
      </c>
    </row>
    <row r="23" spans="1:11" x14ac:dyDescent="0.25">
      <c r="A23" s="5" t="s">
        <v>29</v>
      </c>
      <c r="B23" s="6">
        <v>52</v>
      </c>
      <c r="D23" s="5" t="s">
        <v>29</v>
      </c>
      <c r="E23" s="6">
        <v>67</v>
      </c>
      <c r="G23" s="5" t="s">
        <v>29</v>
      </c>
      <c r="H23" s="6">
        <v>77</v>
      </c>
      <c r="J23" s="5" t="s">
        <v>29</v>
      </c>
      <c r="K23" s="6">
        <v>89</v>
      </c>
    </row>
    <row r="24" spans="1:11" x14ac:dyDescent="0.25">
      <c r="A24" s="5" t="s">
        <v>30</v>
      </c>
      <c r="B24" s="6">
        <v>48</v>
      </c>
      <c r="D24" s="5" t="s">
        <v>30</v>
      </c>
      <c r="E24" s="6">
        <v>61</v>
      </c>
      <c r="G24" s="5" t="s">
        <v>30</v>
      </c>
      <c r="H24" s="6">
        <v>76</v>
      </c>
      <c r="J24" s="5" t="s">
        <v>30</v>
      </c>
      <c r="K24" s="6">
        <v>85</v>
      </c>
    </row>
    <row r="25" spans="1:11" x14ac:dyDescent="0.25">
      <c r="A25" s="5" t="s">
        <v>31</v>
      </c>
      <c r="B25" s="6">
        <v>45</v>
      </c>
      <c r="D25" s="5" t="s">
        <v>31</v>
      </c>
      <c r="E25" s="6">
        <v>60</v>
      </c>
      <c r="G25" s="5" t="s">
        <v>31</v>
      </c>
      <c r="H25" s="6">
        <v>70</v>
      </c>
      <c r="J25" s="5" t="s">
        <v>31</v>
      </c>
      <c r="K25" s="6">
        <v>91</v>
      </c>
    </row>
    <row r="26" spans="1:11" x14ac:dyDescent="0.25">
      <c r="A26" s="5" t="s">
        <v>32</v>
      </c>
      <c r="B26" s="6">
        <v>79</v>
      </c>
      <c r="D26" s="5" t="s">
        <v>32</v>
      </c>
      <c r="E26" s="6">
        <v>87</v>
      </c>
      <c r="G26" s="5" t="s">
        <v>32</v>
      </c>
      <c r="H26" s="6">
        <v>84</v>
      </c>
      <c r="J26" s="5" t="s">
        <v>32</v>
      </c>
      <c r="K26" s="6">
        <v>98</v>
      </c>
    </row>
    <row r="27" spans="1:11" x14ac:dyDescent="0.25">
      <c r="A27" s="5" t="s">
        <v>33</v>
      </c>
      <c r="B27" s="6">
        <v>55</v>
      </c>
      <c r="D27" s="5" t="s">
        <v>33</v>
      </c>
      <c r="E27" s="6">
        <v>62</v>
      </c>
      <c r="G27" s="5" t="s">
        <v>33</v>
      </c>
      <c r="H27" s="6">
        <v>75</v>
      </c>
      <c r="J27" s="5" t="s">
        <v>33</v>
      </c>
      <c r="K27" s="6">
        <v>90</v>
      </c>
    </row>
    <row r="28" spans="1:11" x14ac:dyDescent="0.25">
      <c r="A28" s="5" t="s">
        <v>34</v>
      </c>
      <c r="B28" s="6">
        <v>35</v>
      </c>
      <c r="D28" s="5" t="s">
        <v>34</v>
      </c>
      <c r="E28" s="6">
        <v>51</v>
      </c>
      <c r="G28" s="5" t="s">
        <v>34</v>
      </c>
      <c r="H28" s="6">
        <v>70</v>
      </c>
      <c r="J28" s="5" t="s">
        <v>34</v>
      </c>
      <c r="K28" s="6">
        <v>86</v>
      </c>
    </row>
    <row r="29" spans="1:11" x14ac:dyDescent="0.25">
      <c r="A29" s="5" t="s">
        <v>0</v>
      </c>
      <c r="B29" s="6">
        <v>66</v>
      </c>
      <c r="D29" s="5" t="s">
        <v>0</v>
      </c>
      <c r="E29" s="6">
        <v>74</v>
      </c>
      <c r="G29" s="5" t="s">
        <v>0</v>
      </c>
      <c r="H29" s="6">
        <v>80</v>
      </c>
      <c r="J29" s="5" t="s">
        <v>0</v>
      </c>
      <c r="K29" s="6">
        <v>89</v>
      </c>
    </row>
    <row r="30" spans="1:11" x14ac:dyDescent="0.25">
      <c r="A30" s="5" t="s">
        <v>35</v>
      </c>
      <c r="B30" s="6">
        <v>50</v>
      </c>
      <c r="D30" s="5" t="s">
        <v>35</v>
      </c>
      <c r="E30" s="6">
        <v>63</v>
      </c>
      <c r="G30" s="5" t="s">
        <v>35</v>
      </c>
      <c r="H30" s="6">
        <v>71</v>
      </c>
      <c r="J30" s="5" t="s">
        <v>35</v>
      </c>
      <c r="K30" s="6">
        <v>83</v>
      </c>
    </row>
    <row r="31" spans="1:11" x14ac:dyDescent="0.25">
      <c r="A31" s="5" t="s">
        <v>36</v>
      </c>
      <c r="B31" s="6">
        <v>20</v>
      </c>
      <c r="D31" s="5" t="s">
        <v>36</v>
      </c>
      <c r="E31" s="6">
        <v>44</v>
      </c>
      <c r="G31" s="5" t="s">
        <v>36</v>
      </c>
      <c r="H31" s="6">
        <v>61</v>
      </c>
      <c r="J31" s="5" t="s">
        <v>36</v>
      </c>
      <c r="K31" s="6">
        <v>80</v>
      </c>
    </row>
    <row r="32" spans="1:11" x14ac:dyDescent="0.25">
      <c r="A32" s="5" t="s">
        <v>37</v>
      </c>
      <c r="B32" s="6">
        <v>47</v>
      </c>
      <c r="D32" s="5" t="s">
        <v>37</v>
      </c>
      <c r="E32" s="6">
        <v>60</v>
      </c>
      <c r="G32" s="5" t="s">
        <v>37</v>
      </c>
      <c r="H32" s="6">
        <v>79</v>
      </c>
      <c r="J32" s="5" t="s">
        <v>37</v>
      </c>
      <c r="K32" s="6">
        <v>89</v>
      </c>
    </row>
    <row r="33" spans="1:11" x14ac:dyDescent="0.25">
      <c r="A33" s="5" t="s">
        <v>38</v>
      </c>
      <c r="B33" s="6">
        <v>51</v>
      </c>
      <c r="D33" s="5" t="s">
        <v>38</v>
      </c>
      <c r="E33" s="6">
        <v>64</v>
      </c>
      <c r="G33" s="5" t="s">
        <v>38</v>
      </c>
      <c r="H33" s="6">
        <v>74</v>
      </c>
      <c r="J33" s="5" t="s">
        <v>38</v>
      </c>
      <c r="K33" s="6">
        <v>87</v>
      </c>
    </row>
    <row r="34" spans="1:11" x14ac:dyDescent="0.25">
      <c r="A34" s="5" t="s">
        <v>39</v>
      </c>
      <c r="B34" s="6">
        <v>50</v>
      </c>
      <c r="D34" s="5" t="s">
        <v>39</v>
      </c>
      <c r="E34" s="6">
        <v>65</v>
      </c>
      <c r="G34" s="5" t="s">
        <v>39</v>
      </c>
      <c r="H34" s="6">
        <v>85</v>
      </c>
      <c r="J34" s="5" t="s">
        <v>39</v>
      </c>
      <c r="K34" s="6">
        <v>94</v>
      </c>
    </row>
    <row r="35" spans="1:11" x14ac:dyDescent="0.25">
      <c r="A35" s="5" t="s">
        <v>40</v>
      </c>
      <c r="B35" s="6">
        <v>24</v>
      </c>
      <c r="D35" s="5" t="s">
        <v>40</v>
      </c>
      <c r="E35" s="6">
        <v>42</v>
      </c>
      <c r="G35" s="5" t="s">
        <v>40</v>
      </c>
      <c r="H35" s="6">
        <v>66</v>
      </c>
      <c r="J35" s="5" t="s">
        <v>40</v>
      </c>
      <c r="K35" s="6">
        <v>75</v>
      </c>
    </row>
    <row r="36" spans="1:11" x14ac:dyDescent="0.25">
      <c r="A36" s="5" t="s">
        <v>41</v>
      </c>
      <c r="B36" s="6">
        <v>42</v>
      </c>
      <c r="D36" s="5" t="s">
        <v>41</v>
      </c>
      <c r="E36" s="6">
        <v>60</v>
      </c>
      <c r="G36" s="5" t="s">
        <v>41</v>
      </c>
      <c r="H36" s="6">
        <v>76</v>
      </c>
      <c r="J36" s="5" t="s">
        <v>41</v>
      </c>
      <c r="K36" s="6">
        <v>85</v>
      </c>
    </row>
    <row r="37" spans="1:11" x14ac:dyDescent="0.25">
      <c r="A37" s="5" t="s">
        <v>42</v>
      </c>
      <c r="B37" s="6">
        <v>47</v>
      </c>
      <c r="D37" s="5" t="s">
        <v>42</v>
      </c>
      <c r="E37" s="6">
        <v>60</v>
      </c>
      <c r="G37" s="5" t="s">
        <v>42</v>
      </c>
      <c r="H37" s="6">
        <v>72</v>
      </c>
      <c r="J37" s="5" t="s">
        <v>42</v>
      </c>
      <c r="K37" s="6">
        <v>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0AF4C-3D6A-452C-8146-BE575AE678DA}">
  <dimension ref="A3:E40"/>
  <sheetViews>
    <sheetView workbookViewId="0">
      <selection activeCell="E3" sqref="E3"/>
    </sheetView>
  </sheetViews>
  <sheetFormatPr defaultRowHeight="15" x14ac:dyDescent="0.25"/>
  <cols>
    <col min="1" max="1" width="18.85546875" bestFit="1" customWidth="1"/>
    <col min="2" max="3" width="7.42578125" bestFit="1" customWidth="1"/>
    <col min="4" max="4" width="8.5703125" bestFit="1" customWidth="1"/>
    <col min="5" max="5" width="8.85546875" bestFit="1" customWidth="1"/>
  </cols>
  <sheetData>
    <row r="3" spans="1:5" x14ac:dyDescent="0.25">
      <c r="A3" s="4" t="s">
        <v>67</v>
      </c>
      <c r="B3" t="s">
        <v>98</v>
      </c>
      <c r="C3" t="s">
        <v>99</v>
      </c>
      <c r="D3" t="s">
        <v>100</v>
      </c>
      <c r="E3" t="s">
        <v>101</v>
      </c>
    </row>
    <row r="4" spans="1:5" x14ac:dyDescent="0.25">
      <c r="A4" s="5" t="s">
        <v>43</v>
      </c>
      <c r="B4" s="6">
        <v>66</v>
      </c>
      <c r="C4" s="6">
        <v>75</v>
      </c>
      <c r="D4" s="6">
        <v>85</v>
      </c>
      <c r="E4" s="6">
        <v>90</v>
      </c>
    </row>
    <row r="5" spans="1:5" x14ac:dyDescent="0.25">
      <c r="A5" s="5" t="s">
        <v>14</v>
      </c>
      <c r="B5" s="6">
        <v>39</v>
      </c>
      <c r="C5" s="6">
        <v>54</v>
      </c>
      <c r="D5" s="6">
        <v>68</v>
      </c>
      <c r="E5" s="6">
        <v>84</v>
      </c>
    </row>
    <row r="6" spans="1:5" x14ac:dyDescent="0.25">
      <c r="A6" s="5" t="s">
        <v>15</v>
      </c>
      <c r="B6" s="6">
        <v>33</v>
      </c>
      <c r="C6" s="6">
        <v>50</v>
      </c>
      <c r="D6" s="6">
        <v>60</v>
      </c>
      <c r="E6" s="6">
        <v>80</v>
      </c>
    </row>
    <row r="7" spans="1:5" x14ac:dyDescent="0.25">
      <c r="A7" s="5" t="s">
        <v>16</v>
      </c>
      <c r="B7" s="6">
        <v>30</v>
      </c>
      <c r="C7" s="6">
        <v>44</v>
      </c>
      <c r="D7" s="6">
        <v>60</v>
      </c>
      <c r="E7" s="6">
        <v>83</v>
      </c>
    </row>
    <row r="8" spans="1:5" x14ac:dyDescent="0.25">
      <c r="A8" s="5" t="s">
        <v>17</v>
      </c>
      <c r="B8" s="6">
        <v>43</v>
      </c>
      <c r="C8" s="6">
        <v>55</v>
      </c>
      <c r="D8" s="6">
        <v>69</v>
      </c>
      <c r="E8" s="6">
        <v>89</v>
      </c>
    </row>
    <row r="9" spans="1:5" x14ac:dyDescent="0.25">
      <c r="A9" s="5" t="s">
        <v>18</v>
      </c>
      <c r="B9" s="6">
        <v>22</v>
      </c>
      <c r="C9" s="6">
        <v>33</v>
      </c>
      <c r="D9" s="6">
        <v>60</v>
      </c>
      <c r="E9" s="6">
        <v>77</v>
      </c>
    </row>
    <row r="10" spans="1:5" x14ac:dyDescent="0.25">
      <c r="A10" s="5" t="s">
        <v>44</v>
      </c>
      <c r="B10" s="6">
        <v>72</v>
      </c>
      <c r="C10" s="6">
        <v>77</v>
      </c>
      <c r="D10" s="6">
        <v>81</v>
      </c>
      <c r="E10" s="6">
        <v>86</v>
      </c>
    </row>
    <row r="11" spans="1:5" x14ac:dyDescent="0.25">
      <c r="A11" s="5" t="s">
        <v>19</v>
      </c>
      <c r="B11" s="6">
        <v>28</v>
      </c>
      <c r="C11" s="6">
        <v>52</v>
      </c>
      <c r="D11" s="6">
        <v>66</v>
      </c>
      <c r="E11" s="6">
        <v>84</v>
      </c>
    </row>
    <row r="12" spans="1:5" x14ac:dyDescent="0.25">
      <c r="A12" s="5" t="s">
        <v>45</v>
      </c>
      <c r="B12" s="6">
        <v>27</v>
      </c>
      <c r="C12" s="6">
        <v>40</v>
      </c>
      <c r="D12" s="6">
        <v>64</v>
      </c>
      <c r="E12" s="6">
        <v>90</v>
      </c>
    </row>
    <row r="13" spans="1:5" x14ac:dyDescent="0.25">
      <c r="A13" s="5" t="s">
        <v>46</v>
      </c>
      <c r="B13" s="6">
        <v>59</v>
      </c>
      <c r="C13" s="6">
        <v>66</v>
      </c>
      <c r="D13" s="6">
        <v>82</v>
      </c>
      <c r="E13" s="6">
        <v>89</v>
      </c>
    </row>
    <row r="14" spans="1:5" x14ac:dyDescent="0.25">
      <c r="A14" s="5" t="s">
        <v>47</v>
      </c>
      <c r="B14" s="6">
        <v>67</v>
      </c>
      <c r="C14" s="6">
        <v>75</v>
      </c>
      <c r="D14" s="6">
        <v>82</v>
      </c>
      <c r="E14" s="6">
        <v>86</v>
      </c>
    </row>
    <row r="15" spans="1:5" x14ac:dyDescent="0.25">
      <c r="A15" s="5" t="s">
        <v>20</v>
      </c>
      <c r="B15" s="6">
        <v>67</v>
      </c>
      <c r="C15" s="6">
        <v>75</v>
      </c>
      <c r="D15" s="6">
        <v>87</v>
      </c>
      <c r="E15" s="6">
        <v>90</v>
      </c>
    </row>
    <row r="16" spans="1:5" x14ac:dyDescent="0.25">
      <c r="A16" s="5" t="s">
        <v>21</v>
      </c>
      <c r="B16" s="6">
        <v>49</v>
      </c>
      <c r="C16" s="6">
        <v>58</v>
      </c>
      <c r="D16" s="6">
        <v>72</v>
      </c>
      <c r="E16" s="6">
        <v>86</v>
      </c>
    </row>
    <row r="17" spans="1:5" x14ac:dyDescent="0.25">
      <c r="A17" s="5" t="s">
        <v>22</v>
      </c>
      <c r="B17" s="6">
        <v>41</v>
      </c>
      <c r="C17" s="6">
        <v>56</v>
      </c>
      <c r="D17" s="6">
        <v>71</v>
      </c>
      <c r="E17" s="6">
        <v>83</v>
      </c>
    </row>
    <row r="18" spans="1:5" x14ac:dyDescent="0.25">
      <c r="A18" s="5" t="s">
        <v>23</v>
      </c>
      <c r="B18" s="6">
        <v>52</v>
      </c>
      <c r="C18" s="6">
        <v>67</v>
      </c>
      <c r="D18" s="6">
        <v>82</v>
      </c>
      <c r="E18" s="6">
        <v>91</v>
      </c>
    </row>
    <row r="19" spans="1:5" x14ac:dyDescent="0.25">
      <c r="A19" s="5" t="s">
        <v>24</v>
      </c>
      <c r="B19" s="6">
        <v>0</v>
      </c>
      <c r="C19" s="6">
        <v>43</v>
      </c>
      <c r="D19" s="6">
        <v>63</v>
      </c>
      <c r="E19" s="6">
        <v>77</v>
      </c>
    </row>
    <row r="20" spans="1:5" x14ac:dyDescent="0.25">
      <c r="A20" s="5" t="s">
        <v>25</v>
      </c>
      <c r="B20" s="6">
        <v>26</v>
      </c>
      <c r="C20" s="6">
        <v>39</v>
      </c>
      <c r="D20" s="6">
        <v>61</v>
      </c>
      <c r="E20" s="6">
        <v>82</v>
      </c>
    </row>
    <row r="21" spans="1:5" x14ac:dyDescent="0.25">
      <c r="A21" s="5" t="s">
        <v>26</v>
      </c>
      <c r="B21" s="6">
        <v>44</v>
      </c>
      <c r="C21" s="6">
        <v>57</v>
      </c>
      <c r="D21" s="6">
        <v>69</v>
      </c>
      <c r="E21" s="6">
        <v>86</v>
      </c>
    </row>
    <row r="22" spans="1:5" x14ac:dyDescent="0.25">
      <c r="A22" s="5" t="s">
        <v>27</v>
      </c>
      <c r="B22" s="6">
        <v>86</v>
      </c>
      <c r="C22" s="6">
        <v>88</v>
      </c>
      <c r="D22" s="6">
        <v>93</v>
      </c>
      <c r="E22" s="6">
        <v>95</v>
      </c>
    </row>
    <row r="23" spans="1:5" x14ac:dyDescent="0.25">
      <c r="A23" s="5" t="s">
        <v>48</v>
      </c>
      <c r="B23" s="6">
        <v>73</v>
      </c>
      <c r="C23" s="6">
        <v>81</v>
      </c>
      <c r="D23" s="6">
        <v>92</v>
      </c>
      <c r="E23" s="6">
        <v>92</v>
      </c>
    </row>
    <row r="24" spans="1:5" x14ac:dyDescent="0.25">
      <c r="A24" s="5" t="s">
        <v>28</v>
      </c>
      <c r="B24" s="6">
        <v>29</v>
      </c>
      <c r="C24" s="6">
        <v>50</v>
      </c>
      <c r="D24" s="6">
        <v>64</v>
      </c>
      <c r="E24" s="6">
        <v>83</v>
      </c>
    </row>
    <row r="25" spans="1:5" x14ac:dyDescent="0.25">
      <c r="A25" s="5" t="s">
        <v>29</v>
      </c>
      <c r="B25" s="6">
        <v>52</v>
      </c>
      <c r="C25" s="6">
        <v>67</v>
      </c>
      <c r="D25" s="6">
        <v>77</v>
      </c>
      <c r="E25" s="6">
        <v>89</v>
      </c>
    </row>
    <row r="26" spans="1:5" x14ac:dyDescent="0.25">
      <c r="A26" s="5" t="s">
        <v>30</v>
      </c>
      <c r="B26" s="6">
        <v>48</v>
      </c>
      <c r="C26" s="6">
        <v>61</v>
      </c>
      <c r="D26" s="6">
        <v>76</v>
      </c>
      <c r="E26" s="6">
        <v>85</v>
      </c>
    </row>
    <row r="27" spans="1:5" x14ac:dyDescent="0.25">
      <c r="A27" s="5" t="s">
        <v>31</v>
      </c>
      <c r="B27" s="6">
        <v>45</v>
      </c>
      <c r="C27" s="6">
        <v>60</v>
      </c>
      <c r="D27" s="6">
        <v>70</v>
      </c>
      <c r="E27" s="6">
        <v>91</v>
      </c>
    </row>
    <row r="28" spans="1:5" x14ac:dyDescent="0.25">
      <c r="A28" s="5" t="s">
        <v>32</v>
      </c>
      <c r="B28" s="6">
        <v>79</v>
      </c>
      <c r="C28" s="6">
        <v>87</v>
      </c>
      <c r="D28" s="6">
        <v>84</v>
      </c>
      <c r="E28" s="6">
        <v>98</v>
      </c>
    </row>
    <row r="29" spans="1:5" x14ac:dyDescent="0.25">
      <c r="A29" s="5" t="s">
        <v>33</v>
      </c>
      <c r="B29" s="6">
        <v>55</v>
      </c>
      <c r="C29" s="6">
        <v>62</v>
      </c>
      <c r="D29" s="6">
        <v>75</v>
      </c>
      <c r="E29" s="6">
        <v>90</v>
      </c>
    </row>
    <row r="30" spans="1:5" x14ac:dyDescent="0.25">
      <c r="A30" s="5" t="s">
        <v>34</v>
      </c>
      <c r="B30" s="6">
        <v>35</v>
      </c>
      <c r="C30" s="6">
        <v>51</v>
      </c>
      <c r="D30" s="6">
        <v>70</v>
      </c>
      <c r="E30" s="6">
        <v>86</v>
      </c>
    </row>
    <row r="31" spans="1:5" x14ac:dyDescent="0.25">
      <c r="A31" s="5" t="s">
        <v>0</v>
      </c>
      <c r="B31" s="6">
        <v>66</v>
      </c>
      <c r="C31" s="6">
        <v>74</v>
      </c>
      <c r="D31" s="6">
        <v>80</v>
      </c>
      <c r="E31" s="6">
        <v>89</v>
      </c>
    </row>
    <row r="32" spans="1:5" x14ac:dyDescent="0.25">
      <c r="A32" s="5" t="s">
        <v>35</v>
      </c>
      <c r="B32" s="6">
        <v>50</v>
      </c>
      <c r="C32" s="6">
        <v>63</v>
      </c>
      <c r="D32" s="6">
        <v>71</v>
      </c>
      <c r="E32" s="6">
        <v>83</v>
      </c>
    </row>
    <row r="33" spans="1:5" x14ac:dyDescent="0.25">
      <c r="A33" s="5" t="s">
        <v>36</v>
      </c>
      <c r="B33" s="6">
        <v>20</v>
      </c>
      <c r="C33" s="6">
        <v>44</v>
      </c>
      <c r="D33" s="6">
        <v>61</v>
      </c>
      <c r="E33" s="6">
        <v>80</v>
      </c>
    </row>
    <row r="34" spans="1:5" x14ac:dyDescent="0.25">
      <c r="A34" s="5" t="s">
        <v>37</v>
      </c>
      <c r="B34" s="6">
        <v>47</v>
      </c>
      <c r="C34" s="6">
        <v>60</v>
      </c>
      <c r="D34" s="6">
        <v>79</v>
      </c>
      <c r="E34" s="6">
        <v>89</v>
      </c>
    </row>
    <row r="35" spans="1:5" x14ac:dyDescent="0.25">
      <c r="A35" s="5" t="s">
        <v>38</v>
      </c>
      <c r="B35" s="6">
        <v>51</v>
      </c>
      <c r="C35" s="6">
        <v>64</v>
      </c>
      <c r="D35" s="6">
        <v>74</v>
      </c>
      <c r="E35" s="6">
        <v>87</v>
      </c>
    </row>
    <row r="36" spans="1:5" x14ac:dyDescent="0.25">
      <c r="A36" s="5" t="s">
        <v>39</v>
      </c>
      <c r="B36" s="6">
        <v>50</v>
      </c>
      <c r="C36" s="6">
        <v>65</v>
      </c>
      <c r="D36" s="6">
        <v>85</v>
      </c>
      <c r="E36" s="6">
        <v>94</v>
      </c>
    </row>
    <row r="37" spans="1:5" x14ac:dyDescent="0.25">
      <c r="A37" s="5" t="s">
        <v>40</v>
      </c>
      <c r="B37" s="6">
        <v>24</v>
      </c>
      <c r="C37" s="6">
        <v>42</v>
      </c>
      <c r="D37" s="6">
        <v>66</v>
      </c>
      <c r="E37" s="6">
        <v>75</v>
      </c>
    </row>
    <row r="38" spans="1:5" x14ac:dyDescent="0.25">
      <c r="A38" s="5" t="s">
        <v>41</v>
      </c>
      <c r="B38" s="6">
        <v>42</v>
      </c>
      <c r="C38" s="6">
        <v>60</v>
      </c>
      <c r="D38" s="6">
        <v>76</v>
      </c>
      <c r="E38" s="6">
        <v>85</v>
      </c>
    </row>
    <row r="39" spans="1:5" x14ac:dyDescent="0.25">
      <c r="A39" s="5" t="s">
        <v>42</v>
      </c>
      <c r="B39" s="6">
        <v>47</v>
      </c>
      <c r="C39" s="6">
        <v>60</v>
      </c>
      <c r="D39" s="6">
        <v>72</v>
      </c>
      <c r="E39" s="6">
        <v>85</v>
      </c>
    </row>
    <row r="40" spans="1:5" x14ac:dyDescent="0.25">
      <c r="A40" s="5" t="s">
        <v>97</v>
      </c>
      <c r="B40" s="6">
        <v>1664</v>
      </c>
      <c r="C40" s="6">
        <v>2155</v>
      </c>
      <c r="D40" s="6">
        <v>2647</v>
      </c>
      <c r="E40" s="6">
        <v>3109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a n u a l C a l c M o d e " > < C u s t o m C o n t e n t > < ! [ C D A T A [ F a l s 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 6 3 < / i n t > < / v a l u e > < / i t e m > < i t e m > < k e y > < s t r i n g > g e n d e r < / s t r i n g > < / k e y > < v a l u e > < i n t > 8 0 < / i n t > < / v a l u e > < / i t e m > < i t e m > < k e y > < s t r i n g > r a t e < / s t r i n g > < / k e y > < v a l u e > < i n t > 6 1 < / i n t > < / v a l u e > < / i t e m > < / C o l u m n W i d t h s > < C o l u m n D i s p l a y I n d e x > < i t e m > < k e y > < s t r i n g > y e a r < / s t r i n g > < / k e y > < v a l u e > < i n t > 0 < / i n t > < / v a l u e > < / i t e m > < i t e m > < k e y > < s t r i n g > g e n d e r < / s t r i n g > < / k e y > < v a l u e > < i n t > 1 < / i n t > < / v a l u e > < / i t e m > < i t e m > < k e y > < s t r i n g > r a t e < / 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 C o l u m n s \ g e n d e r < / K e y > < / D i a g r a m O b j e c t K e y > < D i a g r a m O b j e c t K e y > < K e y > C o l u m n s \ r a t e 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 C o l u m n s \ r a t e 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 T a b l e s \ T a b l e 1 \ C o l u m n s \ y e a r < / K e y > < / D i a g r a m O b j e c t K e y > < D i a g r a m O b j e c t K e y > < K e y > T a b l e s \ T a b l e 1 \ C o l u m n s \ g e n d e r < / K e y > < / D i a g r a m O b j e c t K e y > < D i a g r a m O b j e c t K e y > < K e y > T a b l e s \ T a b l e 1 \ C o l u m n s \ r a t e 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 T a b l e s \ T a b l e 1 \ C o l u m n s \ y e a r < / K e y > < / a : K e y > < a : V a l u e   i : t y p e = " D i a g r a m D i s p l a y N o d e V i e w S t a t e " > < H e i g h t > 1 5 0 < / H e i g h t > < I s E x p a n d e d > t r u e < / I s E x p a n d e d > < W i d t h > 2 0 0 < / W i d t h > < / a : V a l u e > < / a : K e y V a l u e O f D i a g r a m O b j e c t K e y a n y T y p e z b w N T n L X > < a : K e y V a l u e O f D i a g r a m O b j e c t K e y a n y T y p e z b w N T n L X > < a : K e y > < K e y > T a b l e s \ T a b l e 1 \ C o l u m n s \ g e n d e r < / K e y > < / a : K e y > < a : V a l u e   i : t y p e = " D i a g r a m D i s p l a y N o d e V i e w S t a t e " > < H e i g h t > 1 5 0 < / H e i g h t > < I s E x p a n d e d > t r u e < / I s E x p a n d e d > < W i d t h > 2 0 0 < / W i d t h > < / a : V a l u e > < / a : K e y V a l u e O f D i a g r a m O b j e c t K e y a n y T y p e z b w N T n L X > < a : K e y V a l u e O f D i a g r a m O b j e c t K e y a n y T y p e z b w N T n L X > < a : K e y > < K e y > T a b l e s \ T a b l e 1 \ C o l u m n s \ r a t e < / K e y > < / a : K e y > < a : V a l u e   i : t y p e = " D i a g r a m D i s p l a y N o d e V i e w S t a t e " > < H e i g h t > 1 5 0 < / H e i g h t > < I s E x p a n d e d > t r u e < / I s E x p a n d e d > < W i d t h > 2 0 0 < / W i d t h > < / a : V a l u e > < / a : K e y V a l u e O f D i a g r a m O b j e c t K e y a n y T y p e z b w N T n L X > < / V i e w S t a t e s > < / D i a g r a m M a n a g e r . S e r i a l i z a b l e D i a g r a m > < / A r r a y O f D i a g r a m M a n a g e r . S e r i a l i z a b l e D i a g r a m > ] ] > < / C u s t o m C o n t e n t > < / G e m i n i > 
</file>

<file path=customXml/item6.xml>��< ? x m l   v e r s i o n = " 1 . 0 "   e n c o d i n g = " U T F - 1 6 " ? > < G e m i n i   x m l n s = " h t t p : / / g e m i n i / p i v o t c u s t o m i z a t i o n / T a b l e O r d e r " > < C u s t o m C o n t e n t > < ! [ C D A T A [ T a b l e 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C l i e n t W i n d o w X M L " > < C u s t o m C o n t e n t > < ! [ C D A T A [ T a b l e 1 ] ] > < / 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D8FC6CD-01A4-47DB-9708-72AB8CE22066}">
  <ds:schemaRefs/>
</ds:datastoreItem>
</file>

<file path=customXml/itemProps10.xml><?xml version="1.0" encoding="utf-8"?>
<ds:datastoreItem xmlns:ds="http://schemas.openxmlformats.org/officeDocument/2006/customXml" ds:itemID="{FA4D39D8-9507-4595-B88C-EF93968E7299}">
  <ds:schemaRefs/>
</ds:datastoreItem>
</file>

<file path=customXml/itemProps11.xml><?xml version="1.0" encoding="utf-8"?>
<ds:datastoreItem xmlns:ds="http://schemas.openxmlformats.org/officeDocument/2006/customXml" ds:itemID="{EB9F12DF-2915-40BF-9557-12B0996A8C9F}">
  <ds:schemaRefs/>
</ds:datastoreItem>
</file>

<file path=customXml/itemProps2.xml><?xml version="1.0" encoding="utf-8"?>
<ds:datastoreItem xmlns:ds="http://schemas.openxmlformats.org/officeDocument/2006/customXml" ds:itemID="{C8C86B64-3637-46AD-BFA5-C9507B77AE34}">
  <ds:schemaRefs/>
</ds:datastoreItem>
</file>

<file path=customXml/itemProps3.xml><?xml version="1.0" encoding="utf-8"?>
<ds:datastoreItem xmlns:ds="http://schemas.openxmlformats.org/officeDocument/2006/customXml" ds:itemID="{7F19C898-2938-4E96-B40F-A1FBFB8E8D83}">
  <ds:schemaRefs/>
</ds:datastoreItem>
</file>

<file path=customXml/itemProps4.xml><?xml version="1.0" encoding="utf-8"?>
<ds:datastoreItem xmlns:ds="http://schemas.openxmlformats.org/officeDocument/2006/customXml" ds:itemID="{53D7032C-05F6-4945-8016-9B7A63BBA322}">
  <ds:schemaRefs/>
</ds:datastoreItem>
</file>

<file path=customXml/itemProps5.xml><?xml version="1.0" encoding="utf-8"?>
<ds:datastoreItem xmlns:ds="http://schemas.openxmlformats.org/officeDocument/2006/customXml" ds:itemID="{806F18CE-F22E-4F55-B0BB-F1FA868A6A0A}">
  <ds:schemaRefs/>
</ds:datastoreItem>
</file>

<file path=customXml/itemProps6.xml><?xml version="1.0" encoding="utf-8"?>
<ds:datastoreItem xmlns:ds="http://schemas.openxmlformats.org/officeDocument/2006/customXml" ds:itemID="{CAD9AD71-ED4A-4642-8C68-21E3CBA7D6AD}">
  <ds:schemaRefs/>
</ds:datastoreItem>
</file>

<file path=customXml/itemProps7.xml><?xml version="1.0" encoding="utf-8"?>
<ds:datastoreItem xmlns:ds="http://schemas.openxmlformats.org/officeDocument/2006/customXml" ds:itemID="{F2B47576-80BA-4E0D-932C-CE32800A05C6}">
  <ds:schemaRefs/>
</ds:datastoreItem>
</file>

<file path=customXml/itemProps8.xml><?xml version="1.0" encoding="utf-8"?>
<ds:datastoreItem xmlns:ds="http://schemas.openxmlformats.org/officeDocument/2006/customXml" ds:itemID="{D96B407E-1EB1-4B20-A901-B19E0F95DA30}">
  <ds:schemaRefs/>
</ds:datastoreItem>
</file>

<file path=customXml/itemProps9.xml><?xml version="1.0" encoding="utf-8"?>
<ds:datastoreItem xmlns:ds="http://schemas.openxmlformats.org/officeDocument/2006/customXml" ds:itemID="{0F13213E-C112-4F4D-BBCA-C66507A02D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Statewise(RGI)(NSSO)</vt:lpstr>
      <vt:lpstr>Sheet1</vt:lpstr>
      <vt:lpstr>Sheet2</vt:lpstr>
      <vt:lpstr>pivot table</vt:lpstr>
      <vt:lpstr>DASHBOARD 1</vt:lpstr>
      <vt:lpstr>state and ut</vt:lpstr>
      <vt:lpstr>DASHBOARD 2</vt:lpstr>
      <vt:lpstr>Sheet5</vt:lpstr>
      <vt:lpstr>Sheet3</vt:lpstr>
      <vt:lpstr>DASHBOARD 3</vt:lpstr>
      <vt:lpstr>Sheet6</vt:lpstr>
      <vt:lpstr>DASHBOARD 4</vt:lpstr>
      <vt:lpstr>Sheet7</vt:lpstr>
      <vt:lpstr>DASHBOARD 5</vt:lpstr>
      <vt:lpstr>'Statewise(RGI)(NSSO)'!Print_Area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B Chaturvedi</dc:creator>
  <cp:lastModifiedBy>BACHAN SINGH</cp:lastModifiedBy>
  <cp:lastPrinted>2013-12-29T06:41:20Z</cp:lastPrinted>
  <dcterms:created xsi:type="dcterms:W3CDTF">2012-12-16T08:21:15Z</dcterms:created>
  <dcterms:modified xsi:type="dcterms:W3CDTF">2020-11-29T03:56:37Z</dcterms:modified>
</cp:coreProperties>
</file>