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<sst xmlns="http://schemas.openxmlformats.org/spreadsheetml/2006/main" count="32" uniqueCount="30">
  <si>
    <t xml:space="preserve">DIFFUSIVITY OF VAPOUR IN GAS</t>
  </si>
  <si>
    <t xml:space="preserve">S. No.</t>
  </si>
  <si>
    <t xml:space="preserve">Temperature (°C)</t>
  </si>
  <si>
    <t xml:space="preserve">Initial Height (cm)</t>
  </si>
  <si>
    <t xml:space="preserve">Final Height (cm)</t>
  </si>
  <si>
    <t xml:space="preserve">Time (s)</t>
  </si>
  <si>
    <t xml:space="preserve">del(Z) (cm)</t>
  </si>
  <si>
    <t xml:space="preserve">del(t) (s)</t>
  </si>
  <si>
    <t xml:space="preserve">Temperature (K)</t>
  </si>
  <si>
    <t xml:space="preserve">Saturated Pressure (kPa)</t>
  </si>
  <si>
    <r>
      <rPr>
        <b val="true"/>
        <sz val="11"/>
        <color rgb="FFFFFFFF"/>
        <rFont val="Calibri"/>
        <family val="2"/>
        <charset val="1"/>
      </rPr>
      <t xml:space="preserve">P</t>
    </r>
    <r>
      <rPr>
        <b val="true"/>
        <vertAlign val="subscript"/>
        <sz val="11"/>
        <color rgb="FFFFFFFF"/>
        <rFont val="Calibri"/>
        <family val="2"/>
        <charset val="1"/>
      </rPr>
      <t xml:space="preserve">BM </t>
    </r>
    <r>
      <rPr>
        <b val="true"/>
        <sz val="11"/>
        <color rgb="FFFFFFFF"/>
        <rFont val="Calibri"/>
        <family val="2"/>
        <charset val="1"/>
      </rPr>
      <t xml:space="preserve">(kPa)</t>
    </r>
  </si>
  <si>
    <r>
      <rPr>
        <b val="true"/>
        <sz val="11"/>
        <color rgb="FFFFFFFF"/>
        <rFont val="Calibri"/>
        <family val="2"/>
        <charset val="1"/>
      </rPr>
      <t xml:space="preserve">P</t>
    </r>
    <r>
      <rPr>
        <b val="true"/>
        <vertAlign val="subscript"/>
        <sz val="11"/>
        <color rgb="FFFFFFFF"/>
        <rFont val="Calibri"/>
        <family val="2"/>
        <charset val="1"/>
      </rPr>
      <t xml:space="preserve">A1</t>
    </r>
    <r>
      <rPr>
        <b val="true"/>
        <sz val="11"/>
        <color rgb="FFFFFFFF"/>
        <rFont val="Calibri"/>
        <family val="2"/>
        <charset val="1"/>
      </rPr>
      <t xml:space="preserve"> (kPa)</t>
    </r>
  </si>
  <si>
    <t xml:space="preserve">R</t>
  </si>
  <si>
    <r>
      <rPr>
        <b val="true"/>
        <sz val="11"/>
        <color rgb="FFFFFFFF"/>
        <rFont val="Calibri"/>
        <family val="2"/>
        <charset val="1"/>
      </rPr>
      <t xml:space="preserve">P</t>
    </r>
    <r>
      <rPr>
        <b val="true"/>
        <vertAlign val="subscript"/>
        <sz val="11"/>
        <color rgb="FFFFFFFF"/>
        <rFont val="Calibri"/>
        <family val="2"/>
        <charset val="1"/>
      </rPr>
      <t xml:space="preserve">B1</t>
    </r>
    <r>
      <rPr>
        <b val="true"/>
        <sz val="11"/>
        <color rgb="FFFFFFFF"/>
        <rFont val="Calibri"/>
        <family val="2"/>
        <charset val="1"/>
      </rPr>
      <t xml:space="preserve"> (kPa)</t>
    </r>
  </si>
  <si>
    <r>
      <rPr>
        <b val="true"/>
        <sz val="11"/>
        <color rgb="FFFFFFFF"/>
        <rFont val="Calibri"/>
        <family val="2"/>
        <charset val="1"/>
      </rPr>
      <t xml:space="preserve">Total Pressure (kPa) (P</t>
    </r>
    <r>
      <rPr>
        <b val="true"/>
        <vertAlign val="subscript"/>
        <sz val="11"/>
        <color rgb="FFFFFFFF"/>
        <rFont val="Calibri"/>
        <family val="2"/>
        <charset val="1"/>
      </rPr>
      <t xml:space="preserve">t</t>
    </r>
    <r>
      <rPr>
        <b val="true"/>
        <sz val="11"/>
        <color rgb="FFFFFFFF"/>
        <rFont val="Calibri"/>
        <family val="2"/>
        <charset val="1"/>
      </rPr>
      <t xml:space="preserve">)</t>
    </r>
  </si>
  <si>
    <r>
      <rPr>
        <b val="true"/>
        <sz val="11"/>
        <color rgb="FFFFFFFF"/>
        <rFont val="Calibri"/>
        <family val="2"/>
        <charset val="1"/>
      </rPr>
      <t xml:space="preserve">P</t>
    </r>
    <r>
      <rPr>
        <b val="true"/>
        <vertAlign val="subscript"/>
        <sz val="11"/>
        <color rgb="FFFFFFFF"/>
        <rFont val="Calibri"/>
        <family val="2"/>
        <charset val="1"/>
      </rPr>
      <t xml:space="preserve">A2</t>
    </r>
    <r>
      <rPr>
        <b val="true"/>
        <sz val="11"/>
        <color rgb="FFFFFFFF"/>
        <rFont val="Calibri"/>
        <family val="2"/>
        <charset val="1"/>
      </rPr>
      <t xml:space="preserve"> (kPa)</t>
    </r>
  </si>
  <si>
    <r>
      <rPr>
        <b val="true"/>
        <sz val="11"/>
        <color rgb="FFFFFFFF"/>
        <rFont val="Calibri"/>
        <family val="2"/>
        <charset val="1"/>
      </rPr>
      <t xml:space="preserve">P</t>
    </r>
    <r>
      <rPr>
        <b val="true"/>
        <vertAlign val="subscript"/>
        <sz val="11"/>
        <color rgb="FFFFFFFF"/>
        <rFont val="Calibri"/>
        <family val="2"/>
        <charset val="1"/>
      </rPr>
      <t xml:space="preserve">B2 </t>
    </r>
    <r>
      <rPr>
        <b val="true"/>
        <sz val="11"/>
        <color rgb="FFFFFFFF"/>
        <rFont val="Calibri"/>
        <family val="2"/>
        <charset val="1"/>
      </rPr>
      <t xml:space="preserve">(kPa)</t>
    </r>
  </si>
  <si>
    <r>
      <rPr>
        <b val="true"/>
        <sz val="11"/>
        <color rgb="FFFFFFFF"/>
        <rFont val="Calibri"/>
        <family val="2"/>
        <charset val="1"/>
      </rPr>
      <t xml:space="preserve">Density of material taken (kg/m</t>
    </r>
    <r>
      <rPr>
        <b val="true"/>
        <vertAlign val="superscript"/>
        <sz val="11"/>
        <color rgb="FFFFFFFF"/>
        <rFont val="Calibri"/>
        <family val="2"/>
        <charset val="1"/>
      </rPr>
      <t xml:space="preserve">3</t>
    </r>
    <r>
      <rPr>
        <b val="true"/>
        <sz val="11"/>
        <color rgb="FFFFFFFF"/>
        <rFont val="Calibri"/>
        <family val="2"/>
        <charset val="1"/>
      </rPr>
      <t xml:space="preserve">)</t>
    </r>
  </si>
  <si>
    <t xml:space="preserve">Molar mass of material (kg/kmol)</t>
  </si>
  <si>
    <t xml:space="preserve">Density/M</t>
  </si>
  <si>
    <t xml:space="preserve">Formula to be used</t>
  </si>
  <si>
    <r>
      <rPr>
        <sz val="11"/>
        <color rgb="FF000000"/>
        <rFont val="Calibri"/>
        <family val="2"/>
        <charset val="1"/>
      </rPr>
      <t xml:space="preserve">D</t>
    </r>
    <r>
      <rPr>
        <vertAlign val="subscript"/>
        <sz val="11"/>
        <color rgb="FF000000"/>
        <rFont val="Calibri"/>
        <family val="2"/>
        <charset val="1"/>
      </rPr>
      <t xml:space="preserve">AB</t>
    </r>
    <r>
      <rPr>
        <sz val="11"/>
        <color rgb="FF000000"/>
        <rFont val="Calibri"/>
        <family val="2"/>
        <charset val="1"/>
      </rPr>
      <t xml:space="preserve"> x P</t>
    </r>
    <r>
      <rPr>
        <vertAlign val="subscript"/>
        <sz val="11"/>
        <color rgb="FF000000"/>
        <rFont val="Calibri"/>
        <family val="2"/>
        <charset val="1"/>
      </rPr>
      <t xml:space="preserve">t</t>
    </r>
    <r>
      <rPr>
        <sz val="11"/>
        <color rgb="FF000000"/>
        <rFont val="Calibri"/>
        <family val="2"/>
        <charset val="1"/>
      </rPr>
      <t xml:space="preserve">/(R x T) x 1/P</t>
    </r>
    <r>
      <rPr>
        <vertAlign val="subscript"/>
        <sz val="11"/>
        <color rgb="FF000000"/>
        <rFont val="Calibri"/>
        <family val="2"/>
        <charset val="1"/>
      </rPr>
      <t xml:space="preserve">BM</t>
    </r>
    <r>
      <rPr>
        <sz val="11"/>
        <color rgb="FF000000"/>
        <rFont val="Calibri"/>
        <family val="2"/>
        <charset val="1"/>
      </rPr>
      <t xml:space="preserve"> x (P</t>
    </r>
    <r>
      <rPr>
        <vertAlign val="subscript"/>
        <sz val="11"/>
        <color rgb="FF000000"/>
        <rFont val="Calibri"/>
        <family val="2"/>
        <charset val="1"/>
      </rPr>
      <t xml:space="preserve">A1</t>
    </r>
    <r>
      <rPr>
        <sz val="11"/>
        <color rgb="FF000000"/>
        <rFont val="Calibri"/>
        <family val="2"/>
        <charset val="1"/>
      </rPr>
      <t xml:space="preserve"> – P</t>
    </r>
    <r>
      <rPr>
        <vertAlign val="subscript"/>
        <sz val="11"/>
        <color rgb="FF000000"/>
        <rFont val="Calibri"/>
        <family val="2"/>
        <charset val="1"/>
      </rPr>
      <t xml:space="preserve">A2</t>
    </r>
    <r>
      <rPr>
        <sz val="11"/>
        <color rgb="FF000000"/>
        <rFont val="Calibri"/>
        <family val="2"/>
        <charset val="1"/>
      </rPr>
      <t xml:space="preserve">)</t>
    </r>
  </si>
  <si>
    <r>
      <rPr>
        <sz val="11"/>
        <color rgb="FF000000"/>
        <rFont val="Calibri"/>
        <family val="2"/>
        <charset val="1"/>
      </rPr>
      <t xml:space="preserve">Density/(M x t) x (z1</t>
    </r>
    <r>
      <rPr>
        <vertAlign val="superscript"/>
        <sz val="11"/>
        <color rgb="FF000000"/>
        <rFont val="Calibri"/>
        <family val="2"/>
        <charset val="1"/>
      </rPr>
      <t xml:space="preserve">2</t>
    </r>
    <r>
      <rPr>
        <sz val="11"/>
        <color rgb="FF000000"/>
        <rFont val="Calibri"/>
        <family val="2"/>
        <charset val="1"/>
      </rPr>
      <t xml:space="preserve"> – z2</t>
    </r>
    <r>
      <rPr>
        <vertAlign val="superscript"/>
        <sz val="11"/>
        <color rgb="FF000000"/>
        <rFont val="Calibri"/>
        <family val="2"/>
        <charset val="1"/>
      </rPr>
      <t xml:space="preserve">2</t>
    </r>
    <r>
      <rPr>
        <sz val="11"/>
        <color rgb="FF000000"/>
        <rFont val="Calibri"/>
        <family val="2"/>
        <charset val="1"/>
      </rPr>
      <t xml:space="preserve">) / 2</t>
    </r>
  </si>
  <si>
    <t xml:space="preserve">Calculations</t>
  </si>
  <si>
    <t xml:space="preserve">z1 (cm)</t>
  </si>
  <si>
    <t xml:space="preserve">z2 (cm)</t>
  </si>
  <si>
    <t xml:space="preserve">RHS</t>
  </si>
  <si>
    <t xml:space="preserve">LHS</t>
  </si>
  <si>
    <r>
      <rPr>
        <b val="true"/>
        <sz val="11"/>
        <color rgb="FFFFFFFF"/>
        <rFont val="Calibri"/>
        <family val="2"/>
        <charset val="1"/>
      </rPr>
      <t xml:space="preserve">D</t>
    </r>
    <r>
      <rPr>
        <b val="true"/>
        <vertAlign val="subscript"/>
        <sz val="11"/>
        <color rgb="FFFFFFFF"/>
        <rFont val="Calibri"/>
        <family val="2"/>
        <charset val="1"/>
      </rPr>
      <t xml:space="preserve">AB</t>
    </r>
  </si>
  <si>
    <t xml:space="preserve">Average Diffusivity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</si>
</sst>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FFFF"/>
      <name val="Calibri"/>
      <family val="2"/>
      <charset val="1"/>
    </font>
    <font>
      <sz val="11"/>
      <color rgb="FFFFFFFF"/>
      <name val="Calibri"/>
      <family val="2"/>
      <charset val="1"/>
    </font>
    <font>
      <b val="true"/>
      <vertAlign val="subscript"/>
      <sz val="11"/>
      <color rgb="FFFFFFFF"/>
      <name val="Calibri"/>
      <family val="2"/>
      <charset val="1"/>
    </font>
    <font>
      <b val="true"/>
      <vertAlign val="superscript"/>
      <sz val="11"/>
      <color rgb="FFFFFFFF"/>
      <name val="Calibri"/>
      <family val="2"/>
      <charset val="1"/>
    </font>
    <font>
      <vertAlign val="subscript"/>
      <sz val="11"/>
      <color rgb="FF000000"/>
      <name val="Calibri"/>
      <family val="2"/>
      <charset val="1"/>
    </font>
    <font>
      <vertAlign val="superscript"/>
      <sz val="11"/>
      <color rgb="FF000000"/>
      <name val="Calibri"/>
      <family val="2"/>
      <charset val="1"/>
    </font>
    <font>
      <sz val="11"/>
      <color rgb="FF000000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355269"/>
        <bgColor rgb="FF666699"/>
      </patternFill>
    </fill>
    <fill>
      <patternFill patternType="solid">
        <fgColor rgb="FFE8A202"/>
        <bgColor rgb="FFFFCC00"/>
      </patternFill>
    </fill>
    <fill>
      <patternFill patternType="solid">
        <fgColor rgb="FFFFE994"/>
        <bgColor rgb="FFE8F2A1"/>
      </patternFill>
    </fill>
    <fill>
      <patternFill patternType="solid">
        <fgColor rgb="FF55215B"/>
        <bgColor rgb="FF660066"/>
      </patternFill>
    </fill>
    <fill>
      <patternFill patternType="solid">
        <fgColor rgb="FF8E86AE"/>
        <bgColor rgb="FF808080"/>
      </patternFill>
    </fill>
    <fill>
      <patternFill patternType="solid">
        <fgColor rgb="FFF10D0C"/>
        <bgColor rgb="FF993300"/>
      </patternFill>
    </fill>
    <fill>
      <patternFill patternType="solid">
        <fgColor rgb="FFFFA6A6"/>
        <bgColor rgb="FFFF8080"/>
      </patternFill>
    </fill>
    <fill>
      <patternFill patternType="solid">
        <fgColor rgb="FFB4C7DC"/>
        <bgColor rgb="FFCCCCFF"/>
      </patternFill>
    </fill>
    <fill>
      <patternFill patternType="solid">
        <fgColor rgb="FF468A1A"/>
        <bgColor rgb="FF808000"/>
      </patternFill>
    </fill>
    <fill>
      <patternFill patternType="solid">
        <fgColor rgb="FF5EB91E"/>
        <bgColor rgb="FF468A1A"/>
      </patternFill>
    </fill>
    <fill>
      <patternFill patternType="solid">
        <fgColor rgb="FFE8F2A1"/>
        <bgColor rgb="FFFFE994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7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8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1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11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1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0" fillId="1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10D0C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E8F2A1"/>
      <rgbColor rgb="FF99CCFF"/>
      <rgbColor rgb="FFFFA6A6"/>
      <rgbColor rgb="FFCC99FF"/>
      <rgbColor rgb="FFFFE994"/>
      <rgbColor rgb="FF3366FF"/>
      <rgbColor rgb="FF33CCCC"/>
      <rgbColor rgb="FF5EB91E"/>
      <rgbColor rgb="FFFFCC00"/>
      <rgbColor rgb="FFE8A202"/>
      <rgbColor rgb="FFFF6600"/>
      <rgbColor rgb="FF666699"/>
      <rgbColor rgb="FF8E86AE"/>
      <rgbColor rgb="FF003366"/>
      <rgbColor rgb="FF468A1A"/>
      <rgbColor rgb="FF003300"/>
      <rgbColor rgb="FF333300"/>
      <rgbColor rgb="FF993300"/>
      <rgbColor rgb="FF993366"/>
      <rgbColor rgb="FF355269"/>
      <rgbColor rgb="FF55215B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7"/>
  <sheetViews>
    <sheetView showFormulas="false" showGridLines="true" showRowColHeaders="true" showZeros="true" rightToLeft="false" tabSelected="true" showOutlineSymbols="true" defaultGridColor="true" view="normal" topLeftCell="C15" colorId="64" zoomScale="100" zoomScaleNormal="100" zoomScalePageLayoutView="100" workbookViewId="0">
      <selection pane="topLeft" activeCell="E37" activeCellId="0" sqref="E37"/>
    </sheetView>
  </sheetViews>
  <sheetFormatPr defaultRowHeight="13.8" zeroHeight="false" outlineLevelRow="0" outlineLevelCol="0"/>
  <cols>
    <col collapsed="false" customWidth="true" hidden="false" outlineLevel="0" max="3" min="1" style="0" width="8.45"/>
    <col collapsed="false" customWidth="true" hidden="false" outlineLevel="0" max="4" min="4" style="0" width="28.73"/>
    <col collapsed="false" customWidth="true" hidden="false" outlineLevel="0" max="5" min="5" style="0" width="26.28"/>
    <col collapsed="false" customWidth="true" hidden="false" outlineLevel="0" max="6" min="6" style="0" width="15.19"/>
    <col collapsed="false" customWidth="true" hidden="false" outlineLevel="0" max="7" min="7" style="0" width="17.72"/>
    <col collapsed="false" customWidth="true" hidden="false" outlineLevel="0" max="9" min="8" style="0" width="9.65"/>
    <col collapsed="false" customWidth="true" hidden="false" outlineLevel="0" max="1025" min="10" style="0" width="8.45"/>
  </cols>
  <sheetData>
    <row r="1" customFormat="false" ht="13.8" hidden="false" customHeight="false" outlineLevel="0" collapsed="false">
      <c r="A1" s="1" t="s">
        <v>0</v>
      </c>
      <c r="B1" s="1"/>
      <c r="C1" s="1"/>
      <c r="D1" s="1"/>
      <c r="E1" s="1"/>
    </row>
    <row r="4" customFormat="false" ht="13.8" hidden="false" customHeight="false" outlineLevel="0" collapsed="false">
      <c r="C4" s="2" t="s">
        <v>1</v>
      </c>
      <c r="D4" s="2" t="s">
        <v>2</v>
      </c>
      <c r="E4" s="2" t="s">
        <v>3</v>
      </c>
      <c r="F4" s="2" t="s">
        <v>4</v>
      </c>
      <c r="G4" s="2" t="s">
        <v>5</v>
      </c>
      <c r="H4" s="2" t="s">
        <v>6</v>
      </c>
      <c r="I4" s="2" t="s">
        <v>7</v>
      </c>
    </row>
    <row r="5" customFormat="false" ht="13.8" hidden="false" customHeight="false" outlineLevel="0" collapsed="false">
      <c r="C5" s="3" t="n">
        <v>1</v>
      </c>
      <c r="D5" s="3" t="n">
        <v>60</v>
      </c>
      <c r="E5" s="3" t="n">
        <v>3</v>
      </c>
      <c r="F5" s="3" t="n">
        <v>3</v>
      </c>
      <c r="G5" s="3" t="n">
        <v>0</v>
      </c>
      <c r="H5" s="3" t="n">
        <f aca="false">E5-F5</f>
        <v>0</v>
      </c>
      <c r="I5" s="3" t="n">
        <v>0</v>
      </c>
    </row>
    <row r="6" customFormat="false" ht="13.8" hidden="false" customHeight="false" outlineLevel="0" collapsed="false">
      <c r="C6" s="3" t="n">
        <v>2</v>
      </c>
      <c r="D6" s="3" t="n">
        <f aca="false">D5</f>
        <v>60</v>
      </c>
      <c r="E6" s="3" t="n">
        <v>4</v>
      </c>
      <c r="F6" s="3" t="n">
        <v>3</v>
      </c>
      <c r="G6" s="3" t="n">
        <v>279</v>
      </c>
      <c r="H6" s="3" t="n">
        <f aca="false">E6-F6</f>
        <v>1</v>
      </c>
      <c r="I6" s="3" t="n">
        <f aca="false">G6-G5</f>
        <v>279</v>
      </c>
    </row>
    <row r="7" customFormat="false" ht="13.8" hidden="false" customHeight="false" outlineLevel="0" collapsed="false">
      <c r="C7" s="3" t="n">
        <v>3</v>
      </c>
      <c r="D7" s="3" t="n">
        <f aca="false">D6</f>
        <v>60</v>
      </c>
      <c r="E7" s="3" t="n">
        <v>5</v>
      </c>
      <c r="F7" s="3" t="n">
        <v>4</v>
      </c>
      <c r="G7" s="3" t="n">
        <v>537</v>
      </c>
      <c r="H7" s="3" t="n">
        <f aca="false">E7-F7</f>
        <v>1</v>
      </c>
      <c r="I7" s="3" t="n">
        <f aca="false">G7-G6</f>
        <v>258</v>
      </c>
    </row>
    <row r="8" customFormat="false" ht="13.8" hidden="false" customHeight="false" outlineLevel="0" collapsed="false">
      <c r="C8" s="3" t="n">
        <v>4</v>
      </c>
      <c r="D8" s="3" t="n">
        <f aca="false">D7</f>
        <v>60</v>
      </c>
      <c r="E8" s="3" t="n">
        <v>6</v>
      </c>
      <c r="F8" s="3" t="n">
        <v>5</v>
      </c>
      <c r="G8" s="3" t="n">
        <v>767</v>
      </c>
      <c r="H8" s="3" t="n">
        <f aca="false">E8-F8</f>
        <v>1</v>
      </c>
      <c r="I8" s="3" t="n">
        <f aca="false">G8-G7</f>
        <v>230</v>
      </c>
    </row>
    <row r="9" customFormat="false" ht="13.8" hidden="false" customHeight="false" outlineLevel="0" collapsed="false">
      <c r="C9" s="3" t="n">
        <v>5</v>
      </c>
      <c r="D9" s="3" t="n">
        <f aca="false">D8</f>
        <v>60</v>
      </c>
      <c r="E9" s="3" t="n">
        <v>7</v>
      </c>
      <c r="F9" s="3" t="n">
        <v>6</v>
      </c>
      <c r="G9" s="3" t="n">
        <v>1062</v>
      </c>
      <c r="H9" s="3" t="n">
        <f aca="false">E9-F9</f>
        <v>1</v>
      </c>
      <c r="I9" s="3" t="n">
        <f aca="false">G9-G8</f>
        <v>295</v>
      </c>
    </row>
    <row r="10" customFormat="false" ht="13.8" hidden="false" customHeight="false" outlineLevel="0" collapsed="false">
      <c r="C10" s="3" t="n">
        <v>6</v>
      </c>
      <c r="D10" s="3" t="n">
        <f aca="false">D8</f>
        <v>60</v>
      </c>
      <c r="E10" s="3" t="n">
        <v>8</v>
      </c>
      <c r="F10" s="3" t="n">
        <v>7</v>
      </c>
      <c r="G10" s="3" t="n">
        <v>1383</v>
      </c>
      <c r="H10" s="3" t="n">
        <f aca="false">E10-F10</f>
        <v>1</v>
      </c>
      <c r="I10" s="3" t="n">
        <f aca="false">G10-G9</f>
        <v>321</v>
      </c>
    </row>
    <row r="12" customFormat="false" ht="13.8" hidden="false" customHeight="false" outlineLevel="0" collapsed="false">
      <c r="D12" s="4" t="s">
        <v>2</v>
      </c>
      <c r="E12" s="5" t="n">
        <v>60</v>
      </c>
    </row>
    <row r="13" customFormat="false" ht="13.8" hidden="false" customHeight="false" outlineLevel="0" collapsed="false">
      <c r="D13" s="4" t="s">
        <v>8</v>
      </c>
      <c r="E13" s="5" t="n">
        <f aca="false">E12+273</f>
        <v>333</v>
      </c>
    </row>
    <row r="15" customFormat="false" ht="16" hidden="false" customHeight="false" outlineLevel="0" collapsed="false">
      <c r="D15" s="4" t="s">
        <v>9</v>
      </c>
      <c r="E15" s="5" t="n">
        <v>114.11</v>
      </c>
      <c r="G15" s="6" t="s">
        <v>10</v>
      </c>
      <c r="H15" s="7" t="n">
        <f aca="false">(E20-E17)/LN(E20/E17)</f>
        <v>151.274104039705</v>
      </c>
    </row>
    <row r="16" customFormat="false" ht="16" hidden="false" customHeight="false" outlineLevel="0" collapsed="false">
      <c r="D16" s="4" t="s">
        <v>11</v>
      </c>
      <c r="E16" s="5" t="n">
        <f aca="false">E15</f>
        <v>114.11</v>
      </c>
      <c r="G16" s="8" t="s">
        <v>12</v>
      </c>
      <c r="H16" s="7" t="n">
        <v>8.314</v>
      </c>
    </row>
    <row r="17" customFormat="false" ht="16" hidden="false" customHeight="false" outlineLevel="0" collapsed="false">
      <c r="D17" s="4" t="s">
        <v>13</v>
      </c>
      <c r="E17" s="5" t="n">
        <v>101.325</v>
      </c>
    </row>
    <row r="18" customFormat="false" ht="16" hidden="false" customHeight="false" outlineLevel="0" collapsed="false">
      <c r="D18" s="4" t="s">
        <v>14</v>
      </c>
      <c r="E18" s="5" t="n">
        <f aca="false">E17+E16</f>
        <v>215.435</v>
      </c>
    </row>
    <row r="19" customFormat="false" ht="16" hidden="false" customHeight="false" outlineLevel="0" collapsed="false">
      <c r="D19" s="4" t="s">
        <v>15</v>
      </c>
      <c r="E19" s="5" t="n">
        <v>0</v>
      </c>
    </row>
    <row r="20" customFormat="false" ht="16" hidden="false" customHeight="false" outlineLevel="0" collapsed="false">
      <c r="D20" s="4" t="s">
        <v>16</v>
      </c>
      <c r="E20" s="5" t="n">
        <f aca="false">E18-E19</f>
        <v>215.435</v>
      </c>
    </row>
    <row r="22" customFormat="false" ht="13.8" hidden="false" customHeight="false" outlineLevel="0" collapsed="false">
      <c r="D22" s="4" t="s">
        <v>17</v>
      </c>
      <c r="E22" s="5" t="n">
        <v>784</v>
      </c>
    </row>
    <row r="23" customFormat="false" ht="13.8" hidden="false" customHeight="false" outlineLevel="0" collapsed="false">
      <c r="D23" s="4" t="s">
        <v>18</v>
      </c>
      <c r="E23" s="5" t="n">
        <v>58</v>
      </c>
    </row>
    <row r="24" customFormat="false" ht="13.8" hidden="false" customHeight="false" outlineLevel="0" collapsed="false">
      <c r="D24" s="4" t="s">
        <v>19</v>
      </c>
      <c r="E24" s="5" t="n">
        <f aca="false">E22/E23</f>
        <v>13.5172413793103</v>
      </c>
    </row>
    <row r="25" customFormat="false" ht="13.8" hidden="false" customHeight="false" outlineLevel="0" collapsed="false">
      <c r="D25" s="9"/>
      <c r="E25" s="10"/>
    </row>
    <row r="26" customFormat="false" ht="13.8" hidden="false" customHeight="false" outlineLevel="0" collapsed="false">
      <c r="D26" s="11" t="s">
        <v>20</v>
      </c>
    </row>
    <row r="27" customFormat="false" ht="16" hidden="false" customHeight="false" outlineLevel="0" collapsed="false">
      <c r="D27" s="12" t="s">
        <v>21</v>
      </c>
      <c r="E27" s="12" t="s">
        <v>22</v>
      </c>
    </row>
    <row r="29" customFormat="false" ht="13.8" hidden="false" customHeight="false" outlineLevel="0" collapsed="false">
      <c r="D29" s="13" t="s">
        <v>23</v>
      </c>
      <c r="E29" s="14"/>
      <c r="F29" s="14"/>
      <c r="G29" s="14"/>
      <c r="H29" s="14"/>
      <c r="I29" s="14"/>
    </row>
    <row r="30" customFormat="false" ht="16" hidden="false" customHeight="false" outlineLevel="0" collapsed="false">
      <c r="D30" s="15" t="s">
        <v>5</v>
      </c>
      <c r="E30" s="15" t="s">
        <v>24</v>
      </c>
      <c r="F30" s="15" t="s">
        <v>25</v>
      </c>
      <c r="G30" s="15" t="s">
        <v>26</v>
      </c>
      <c r="H30" s="15" t="s">
        <v>27</v>
      </c>
      <c r="I30" s="15" t="s">
        <v>28</v>
      </c>
    </row>
    <row r="31" customFormat="false" ht="13.8" hidden="false" customHeight="false" outlineLevel="0" collapsed="false">
      <c r="D31" s="16" t="n">
        <f aca="false">I6</f>
        <v>279</v>
      </c>
      <c r="E31" s="16" t="n">
        <f aca="false">E6</f>
        <v>4</v>
      </c>
      <c r="F31" s="16" t="n">
        <f aca="false">F6</f>
        <v>3</v>
      </c>
      <c r="G31" s="16" t="n">
        <f aca="false">PRODUCT(E24,(POWER(E31*POWER(10,-2),2)-POWER(F31*POWER(10,-2),2))/2)</f>
        <v>0.00473103448275862</v>
      </c>
      <c r="H31" s="16" t="n">
        <f aca="false">E18/(H16*E13*H15)*(E16-E19)*D31</f>
        <v>16.3766597736539</v>
      </c>
      <c r="I31" s="16" t="n">
        <f aca="false">G31/H31</f>
        <v>0.000288888854512916</v>
      </c>
    </row>
    <row r="32" customFormat="false" ht="13.8" hidden="false" customHeight="false" outlineLevel="0" collapsed="false">
      <c r="D32" s="16" t="n">
        <f aca="false">I7</f>
        <v>258</v>
      </c>
      <c r="E32" s="16" t="n">
        <f aca="false">E7</f>
        <v>5</v>
      </c>
      <c r="F32" s="16" t="n">
        <f aca="false">F7</f>
        <v>4</v>
      </c>
      <c r="G32" s="16" t="n">
        <f aca="false">PRODUCT(E24, (POWER(E32*POWER(10,-2),2)-POWER(F32*POWER(10,-2),2))/2)</f>
        <v>0.00608275862068966</v>
      </c>
      <c r="H32" s="16" t="n">
        <f aca="false">E18/(H16*E13*H15)*(E16-E19)*D32</f>
        <v>15.1440079627337</v>
      </c>
      <c r="I32" s="16" t="n">
        <f aca="false">G32/H32</f>
        <v>0.000401661081772941</v>
      </c>
    </row>
    <row r="33" customFormat="false" ht="13.8" hidden="false" customHeight="false" outlineLevel="0" collapsed="false">
      <c r="D33" s="16" t="n">
        <f aca="false">I8</f>
        <v>230</v>
      </c>
      <c r="E33" s="16" t="n">
        <f aca="false">E8</f>
        <v>6</v>
      </c>
      <c r="F33" s="16" t="n">
        <f aca="false">F8</f>
        <v>5</v>
      </c>
      <c r="G33" s="16" t="n">
        <f aca="false">PRODUCT(E24,(POWER(E33*POWER(10,-2),2)-POWER(F33*POWER(10,-2),2))/2)</f>
        <v>0.00743448275862069</v>
      </c>
      <c r="H33" s="16" t="n">
        <f aca="false">E18/(H16*E13*H15)*(E16-E19)*D33</f>
        <v>13.5004722148401</v>
      </c>
      <c r="I33" s="16" t="n">
        <f aca="false">G33/H33</f>
        <v>0.0005506831642858</v>
      </c>
    </row>
    <row r="34" customFormat="false" ht="13.8" hidden="false" customHeight="false" outlineLevel="0" collapsed="false">
      <c r="D34" s="16" t="n">
        <f aca="false">I9</f>
        <v>295</v>
      </c>
      <c r="E34" s="16" t="n">
        <f aca="false">E9</f>
        <v>7</v>
      </c>
      <c r="F34" s="16" t="n">
        <f aca="false">F9</f>
        <v>6</v>
      </c>
      <c r="G34" s="16" t="n">
        <f aca="false">=PRODUCT(E24,(POWER(E34*POWER(10,-2),2)-POWER(F34*POWER(10,-2),2))/2)</f>
        <v>0.00878620689655173</v>
      </c>
      <c r="H34" s="17" t="n">
        <f aca="false">E18/(H16*E13*H15)*(E16-E19)*D34</f>
        <v>17.3158230581645</v>
      </c>
      <c r="I34" s="16" t="n">
        <f aca="false">G34/H34</f>
        <v>0.000507409140589998</v>
      </c>
    </row>
    <row r="35" customFormat="false" ht="13.8" hidden="false" customHeight="false" outlineLevel="0" collapsed="false">
      <c r="D35" s="16" t="n">
        <f aca="false">I10</f>
        <v>321</v>
      </c>
      <c r="E35" s="16" t="n">
        <f aca="false">E10</f>
        <v>8</v>
      </c>
      <c r="F35" s="16" t="n">
        <f aca="false">F10</f>
        <v>7</v>
      </c>
      <c r="G35" s="16" t="n">
        <f aca="false">=PRODUCT(E24,(POWER(E35*POWER(10,-2),2)-POWER(F35*POWER(10,-2),2))/2)</f>
        <v>0.0101379310344828</v>
      </c>
      <c r="H35" s="16" t="n">
        <f aca="false">=E18/(H16*E13*H15)*(E16-E19)*D35</f>
        <v>18.8419633954943</v>
      </c>
      <c r="I35" s="16" t="n">
        <f aca="false">G35/H35</f>
        <v>0.00053805067028774</v>
      </c>
    </row>
    <row r="37" customFormat="false" ht="13.8" hidden="false" customHeight="false" outlineLevel="0" collapsed="false">
      <c r="D37" s="13" t="s">
        <v>29</v>
      </c>
      <c r="E37" s="16" t="n">
        <f aca="false">AVERAGE(I31,I32,I33,I34,I35)</f>
        <v>0.000457338582289879</v>
      </c>
    </row>
  </sheetData>
  <mergeCells count="1">
    <mergeCell ref="A1:E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</TotalTime>
  <Application>LibreOffice/6.2.0.3$Windows_X86_64 LibreOffice_project/98c6a8a1c6c7b144ce3cc729e34964b47ce25d62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Paapaa</dc:creator>
  <dc:description/>
  <dc:language>en-IN</dc:language>
  <cp:lastModifiedBy/>
  <dcterms:modified xsi:type="dcterms:W3CDTF">2019-06-10T12:56:35Z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