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987699\Desktop\"/>
    </mc:Choice>
  </mc:AlternateContent>
  <bookViews>
    <workbookView xWindow="0" yWindow="0" windowWidth="21570" windowHeight="8070"/>
  </bookViews>
  <sheets>
    <sheet name="Year1" sheetId="1" r:id="rId1"/>
    <sheet name="Year2" sheetId="2" r:id="rId2"/>
    <sheet name="Year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3" l="1"/>
  <c r="C41" i="3" s="1"/>
  <c r="D41" i="3" s="1"/>
  <c r="E41" i="3" s="1"/>
  <c r="F41" i="3" s="1"/>
  <c r="G41" i="3" s="1"/>
  <c r="H41" i="3" s="1"/>
  <c r="I41" i="3" s="1"/>
  <c r="J41" i="3" s="1"/>
  <c r="K41" i="3" s="1"/>
  <c r="L41" i="3" s="1"/>
  <c r="M41" i="3" s="1"/>
  <c r="N41" i="3" s="1"/>
  <c r="D16" i="3"/>
  <c r="C16" i="3"/>
  <c r="E15" i="3"/>
  <c r="E14" i="3"/>
  <c r="E13" i="3"/>
  <c r="E12" i="3"/>
  <c r="E11" i="3"/>
  <c r="E6" i="3"/>
  <c r="D6" i="3"/>
  <c r="C6" i="3"/>
  <c r="G5" i="3"/>
  <c r="F5" i="3"/>
  <c r="H5" i="3" s="1"/>
  <c r="G4" i="3"/>
  <c r="F4" i="3"/>
  <c r="H4" i="3" s="1"/>
  <c r="C29" i="2"/>
  <c r="C41" i="2" s="1"/>
  <c r="D41" i="2" s="1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D16" i="2"/>
  <c r="C16" i="2"/>
  <c r="E15" i="2"/>
  <c r="E14" i="2"/>
  <c r="E13" i="2"/>
  <c r="E12" i="2"/>
  <c r="E11" i="2"/>
  <c r="E6" i="2"/>
  <c r="D6" i="2"/>
  <c r="C6" i="2"/>
  <c r="G5" i="2"/>
  <c r="H5" i="2" s="1"/>
  <c r="F5" i="2"/>
  <c r="G4" i="2"/>
  <c r="F4" i="2"/>
  <c r="H4" i="2" s="1"/>
  <c r="C29" i="1"/>
  <c r="C41" i="1" s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D16" i="1"/>
  <c r="C16" i="1"/>
  <c r="E12" i="1"/>
  <c r="E13" i="1"/>
  <c r="E14" i="1"/>
  <c r="E15" i="1"/>
  <c r="E11" i="1"/>
  <c r="D6" i="1"/>
  <c r="E6" i="1"/>
  <c r="C6" i="1"/>
  <c r="G5" i="1"/>
  <c r="G4" i="1"/>
  <c r="F5" i="1"/>
  <c r="F4" i="1"/>
  <c r="H4" i="1" s="1"/>
  <c r="E16" i="3" l="1"/>
  <c r="C40" i="3" s="1"/>
  <c r="H6" i="3"/>
  <c r="F6" i="3"/>
  <c r="C37" i="3" s="1"/>
  <c r="G6" i="3"/>
  <c r="C38" i="3" s="1"/>
  <c r="E16" i="2"/>
  <c r="C40" i="2" s="1"/>
  <c r="G6" i="2"/>
  <c r="C38" i="2" s="1"/>
  <c r="C46" i="2" s="1"/>
  <c r="D46" i="2" s="1"/>
  <c r="E46" i="2" s="1"/>
  <c r="F46" i="2" s="1"/>
  <c r="G46" i="2" s="1"/>
  <c r="H46" i="2" s="1"/>
  <c r="I46" i="2" s="1"/>
  <c r="J46" i="2" s="1"/>
  <c r="K46" i="2" s="1"/>
  <c r="L46" i="2" s="1"/>
  <c r="M46" i="2" s="1"/>
  <c r="N46" i="2" s="1"/>
  <c r="H6" i="2"/>
  <c r="F6" i="2"/>
  <c r="C37" i="2" s="1"/>
  <c r="D37" i="2"/>
  <c r="H5" i="1"/>
  <c r="G6" i="1"/>
  <c r="C38" i="1" s="1"/>
  <c r="E16" i="1"/>
  <c r="C40" i="1" s="1"/>
  <c r="F6" i="1"/>
  <c r="C37" i="1" s="1"/>
  <c r="C47" i="1" s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H6" i="1"/>
  <c r="C47" i="3" l="1"/>
  <c r="D47" i="3" s="1"/>
  <c r="E47" i="3" s="1"/>
  <c r="F47" i="3" s="1"/>
  <c r="G47" i="3" s="1"/>
  <c r="H47" i="3" s="1"/>
  <c r="I47" i="3" s="1"/>
  <c r="J47" i="3" s="1"/>
  <c r="K47" i="3" s="1"/>
  <c r="L47" i="3" s="1"/>
  <c r="M47" i="3" s="1"/>
  <c r="N47" i="3" s="1"/>
  <c r="C46" i="3"/>
  <c r="D46" i="3" s="1"/>
  <c r="E46" i="3" s="1"/>
  <c r="F46" i="3" s="1"/>
  <c r="G46" i="3" s="1"/>
  <c r="H46" i="3" s="1"/>
  <c r="I46" i="3" s="1"/>
  <c r="J46" i="3" s="1"/>
  <c r="K46" i="3" s="1"/>
  <c r="L46" i="3" s="1"/>
  <c r="M46" i="3" s="1"/>
  <c r="N46" i="3" s="1"/>
  <c r="C42" i="3"/>
  <c r="D37" i="3"/>
  <c r="E37" i="3" s="1"/>
  <c r="C47" i="2"/>
  <c r="D47" i="2" s="1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C42" i="2"/>
  <c r="E37" i="2"/>
  <c r="D38" i="2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C42" i="1"/>
  <c r="D37" i="1"/>
  <c r="D38" i="3" l="1"/>
  <c r="D40" i="3"/>
  <c r="F37" i="3"/>
  <c r="E40" i="3"/>
  <c r="E38" i="3"/>
  <c r="D40" i="2"/>
  <c r="D42" i="2" s="1"/>
  <c r="F37" i="2"/>
  <c r="E40" i="2"/>
  <c r="E38" i="2"/>
  <c r="E37" i="1"/>
  <c r="D40" i="1"/>
  <c r="D38" i="1"/>
  <c r="E42" i="3" l="1"/>
  <c r="D42" i="3"/>
  <c r="F40" i="3"/>
  <c r="F38" i="3"/>
  <c r="G37" i="3"/>
  <c r="E42" i="2"/>
  <c r="F40" i="2"/>
  <c r="F38" i="2"/>
  <c r="G37" i="2"/>
  <c r="D42" i="1"/>
  <c r="F37" i="1"/>
  <c r="E38" i="1"/>
  <c r="E40" i="1"/>
  <c r="F42" i="3" l="1"/>
  <c r="G40" i="3"/>
  <c r="G38" i="3"/>
  <c r="H37" i="3"/>
  <c r="F42" i="2"/>
  <c r="G40" i="2"/>
  <c r="G38" i="2"/>
  <c r="H37" i="2"/>
  <c r="E42" i="1"/>
  <c r="F38" i="1"/>
  <c r="F42" i="1" s="1"/>
  <c r="F40" i="1"/>
  <c r="G37" i="1"/>
  <c r="G42" i="3" l="1"/>
  <c r="H40" i="3"/>
  <c r="I37" i="3"/>
  <c r="H38" i="3"/>
  <c r="G42" i="2"/>
  <c r="I37" i="2"/>
  <c r="H40" i="2"/>
  <c r="H38" i="2"/>
  <c r="H37" i="1"/>
  <c r="G40" i="1"/>
  <c r="G38" i="1"/>
  <c r="H42" i="3" l="1"/>
  <c r="J37" i="3"/>
  <c r="I40" i="3"/>
  <c r="I38" i="3"/>
  <c r="H42" i="2"/>
  <c r="J37" i="2"/>
  <c r="I40" i="2"/>
  <c r="I38" i="2"/>
  <c r="G42" i="1"/>
  <c r="I37" i="1"/>
  <c r="H40" i="1"/>
  <c r="H38" i="1"/>
  <c r="I42" i="3" l="1"/>
  <c r="J40" i="3"/>
  <c r="J38" i="3"/>
  <c r="K37" i="3"/>
  <c r="I42" i="2"/>
  <c r="J40" i="2"/>
  <c r="J38" i="2"/>
  <c r="K37" i="2"/>
  <c r="H42" i="1"/>
  <c r="J37" i="1"/>
  <c r="I38" i="1"/>
  <c r="I40" i="1"/>
  <c r="J42" i="3" l="1"/>
  <c r="L37" i="3"/>
  <c r="K40" i="3"/>
  <c r="K38" i="3"/>
  <c r="J42" i="2"/>
  <c r="K40" i="2"/>
  <c r="K38" i="2"/>
  <c r="L37" i="2"/>
  <c r="I42" i="1"/>
  <c r="K37" i="1"/>
  <c r="J40" i="1"/>
  <c r="J38" i="1"/>
  <c r="K42" i="3" l="1"/>
  <c r="M37" i="3"/>
  <c r="L40" i="3"/>
  <c r="L38" i="3"/>
  <c r="K42" i="2"/>
  <c r="M37" i="2"/>
  <c r="L40" i="2"/>
  <c r="L38" i="2"/>
  <c r="J42" i="1"/>
  <c r="L37" i="1"/>
  <c r="K38" i="1"/>
  <c r="K40" i="1"/>
  <c r="L42" i="3" l="1"/>
  <c r="N37" i="3"/>
  <c r="M40" i="3"/>
  <c r="M38" i="3"/>
  <c r="L42" i="2"/>
  <c r="N37" i="2"/>
  <c r="M40" i="2"/>
  <c r="M38" i="2"/>
  <c r="K42" i="1"/>
  <c r="M37" i="1"/>
  <c r="L38" i="1"/>
  <c r="L40" i="1"/>
  <c r="M42" i="3" l="1"/>
  <c r="N40" i="3"/>
  <c r="N38" i="3"/>
  <c r="M42" i="2"/>
  <c r="N40" i="2"/>
  <c r="N38" i="2"/>
  <c r="L42" i="1"/>
  <c r="N37" i="1"/>
  <c r="M40" i="1"/>
  <c r="M38" i="1"/>
  <c r="N42" i="3" l="1"/>
  <c r="N42" i="2"/>
  <c r="M42" i="1"/>
  <c r="N40" i="1"/>
  <c r="N38" i="1"/>
  <c r="N42" i="1" l="1"/>
</calcChain>
</file>

<file path=xl/sharedStrings.xml><?xml version="1.0" encoding="utf-8"?>
<sst xmlns="http://schemas.openxmlformats.org/spreadsheetml/2006/main" count="168" uniqueCount="51">
  <si>
    <t>Price</t>
  </si>
  <si>
    <t>Material Costs</t>
  </si>
  <si>
    <t>Total Revenue</t>
  </si>
  <si>
    <t>Total Costs</t>
  </si>
  <si>
    <t>Profit</t>
  </si>
  <si>
    <t>Daily Sales</t>
  </si>
  <si>
    <t>Vegetables</t>
  </si>
  <si>
    <t>Fruits</t>
  </si>
  <si>
    <t>Number of Packages</t>
  </si>
  <si>
    <t>Total</t>
  </si>
  <si>
    <t>Labor</t>
  </si>
  <si>
    <t>Employee</t>
  </si>
  <si>
    <t>Employee 1</t>
  </si>
  <si>
    <t>Employee 2</t>
  </si>
  <si>
    <t>Employee 3</t>
  </si>
  <si>
    <t>Employee 4</t>
  </si>
  <si>
    <t>Employee 5</t>
  </si>
  <si>
    <t>Rate</t>
  </si>
  <si>
    <t>Hours</t>
  </si>
  <si>
    <t>Total Pay</t>
  </si>
  <si>
    <t>Monthly Information</t>
  </si>
  <si>
    <t>Management</t>
  </si>
  <si>
    <t xml:space="preserve">Rent </t>
  </si>
  <si>
    <t>Electricity</t>
  </si>
  <si>
    <t>Hydro</t>
  </si>
  <si>
    <t>Internet</t>
  </si>
  <si>
    <t>Insurance</t>
  </si>
  <si>
    <t>Advertisng</t>
  </si>
  <si>
    <t>Transportation</t>
  </si>
  <si>
    <t>Raw Materials</t>
  </si>
  <si>
    <t xml:space="preserve">Cash Flow Statement for 12 months 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</si>
  <si>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</si>
  <si>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</si>
  <si>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</si>
  <si>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</si>
  <si>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</si>
  <si>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</si>
  <si>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</si>
  <si>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</si>
  <si>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</si>
  <si>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</si>
  <si>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</si>
  <si>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</si>
  <si>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Growth</t>
  </si>
  <si>
    <t>Days in a month</t>
  </si>
  <si>
    <t>Revenues</t>
  </si>
  <si>
    <t>Material Cost</t>
  </si>
  <si>
    <t>Salary</t>
  </si>
  <si>
    <t>Fixed Cost</t>
  </si>
  <si>
    <t>Profit/Loss</t>
  </si>
  <si>
    <t>Common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</si>
</sst>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44" fontId="0" fillId="0" borderId="0" xfId="2" applyFont="1"/>
    <xf numFmtId="0" fontId="0" fillId="2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  <xf numFmtId="44" fontId="0" fillId="4" borderId="0" xfId="2" applyFont="1" applyFill="1"/>
    <xf numFmtId="0" fontId="0" fillId="3" borderId="0" xfId="0" applyFill="1" applyAlignment="1">
      <alignment horizontal="center"/>
    </xf>
    <xf numFmtId="44" fontId="0" fillId="0" borderId="0" xfId="0" applyNumberFormat="1"/>
    <xf numFmtId="43" fontId="0" fillId="0" borderId="0" xfId="1" applyFont="1"/>
    <xf numFmtId="9" fontId="0" fillId="0" borderId="0" xfId="3" applyFont="1"/>
    <xf numFmtId="0" fontId="2" fillId="2" borderId="0" xfId="0" applyFont="1" applyFill="1" applyAlignment="1">
      <alignment horizontal="center"/>
    </xf>
    <xf numFmtId="9" fontId="0" fillId="0" borderId="0" xfId="0" applyNumberFormat="1"/>
    <xf numFmtId="44" fontId="0" fillId="4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tabSelected="1" workbookViewId="0">
      <selection activeCell="F27" sqref="F27"/>
    </sheetView>
  </sheetViews>
  <sheetFormatPr defaultRowHeight="15" x14ac:dyDescent="0.25"/>
  <cols>
    <col min="2" max="2" width="19.7109375" bestFit="1" customWidth="1"/>
    <col min="3" max="3" width="19.28515625" bestFit="1" customWidth="1"/>
    <col min="4" max="4" width="12.5703125" bestFit="1" customWidth="1"/>
    <col min="5" max="6" width="13.85546875" bestFit="1" customWidth="1"/>
    <col min="7" max="14" width="12.5703125" bestFit="1" customWidth="1"/>
  </cols>
  <sheetData>
    <row r="2" spans="2:9" x14ac:dyDescent="0.25">
      <c r="B2" s="5" t="s">
        <v>5</v>
      </c>
      <c r="C2" s="5"/>
      <c r="D2" s="5"/>
      <c r="E2" s="5"/>
      <c r="F2" s="5"/>
      <c r="G2" s="5"/>
      <c r="H2" s="5"/>
      <c r="I2" s="1"/>
    </row>
    <row r="3" spans="2:9" x14ac:dyDescent="0.25">
      <c r="C3" s="3" t="s">
        <v>8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2:9" x14ac:dyDescent="0.25">
      <c r="B4" s="2" t="s">
        <v>6</v>
      </c>
      <c r="C4">
        <v>50</v>
      </c>
      <c r="D4" s="4">
        <v>15</v>
      </c>
      <c r="E4" s="4">
        <v>8</v>
      </c>
      <c r="F4" s="4">
        <f>C4*D4</f>
        <v>750</v>
      </c>
      <c r="G4" s="4">
        <f>C4*E4</f>
        <v>400</v>
      </c>
      <c r="H4" s="4">
        <f>F4-G4</f>
        <v>350</v>
      </c>
    </row>
    <row r="5" spans="2:9" x14ac:dyDescent="0.25">
      <c r="B5" s="2" t="s">
        <v>7</v>
      </c>
      <c r="C5">
        <v>50</v>
      </c>
      <c r="D5" s="4">
        <v>15</v>
      </c>
      <c r="E5" s="4">
        <v>8</v>
      </c>
      <c r="F5" s="4">
        <f>C5*D5</f>
        <v>750</v>
      </c>
      <c r="G5" s="4">
        <f>C5*E5</f>
        <v>400</v>
      </c>
      <c r="H5" s="4">
        <f>F5-G5</f>
        <v>350</v>
      </c>
    </row>
    <row r="6" spans="2:9" x14ac:dyDescent="0.25">
      <c r="B6" s="6" t="s">
        <v>9</v>
      </c>
      <c r="C6" s="7">
        <f>SUM(C4,C5)</f>
        <v>100</v>
      </c>
      <c r="D6" s="8">
        <f t="shared" ref="D6:H6" si="0">SUM(D4,D5)</f>
        <v>30</v>
      </c>
      <c r="E6" s="8">
        <f t="shared" si="0"/>
        <v>16</v>
      </c>
      <c r="F6" s="8">
        <f t="shared" si="0"/>
        <v>1500</v>
      </c>
      <c r="G6" s="8">
        <f t="shared" si="0"/>
        <v>800</v>
      </c>
      <c r="H6" s="8">
        <f t="shared" si="0"/>
        <v>700</v>
      </c>
    </row>
    <row r="9" spans="2:9" x14ac:dyDescent="0.25">
      <c r="B9" s="5" t="s">
        <v>10</v>
      </c>
      <c r="C9" s="5"/>
      <c r="D9" s="5"/>
      <c r="E9" s="5"/>
    </row>
    <row r="10" spans="2:9" x14ac:dyDescent="0.25">
      <c r="B10" s="3" t="s">
        <v>11</v>
      </c>
      <c r="C10" s="3" t="s">
        <v>17</v>
      </c>
      <c r="D10" s="3" t="s">
        <v>18</v>
      </c>
      <c r="E10" s="3" t="s">
        <v>19</v>
      </c>
    </row>
    <row r="11" spans="2:9" x14ac:dyDescent="0.25">
      <c r="B11" s="2" t="s">
        <v>12</v>
      </c>
      <c r="C11" s="4">
        <v>10</v>
      </c>
      <c r="D11">
        <v>8</v>
      </c>
      <c r="E11" s="4">
        <f>C11*D11</f>
        <v>80</v>
      </c>
    </row>
    <row r="12" spans="2:9" x14ac:dyDescent="0.25">
      <c r="B12" s="2" t="s">
        <v>13</v>
      </c>
      <c r="C12" s="4">
        <v>10</v>
      </c>
      <c r="D12">
        <v>8</v>
      </c>
      <c r="E12" s="4">
        <f t="shared" ref="E12:E15" si="1">C12*D12</f>
        <v>80</v>
      </c>
    </row>
    <row r="13" spans="2:9" x14ac:dyDescent="0.25">
      <c r="B13" s="2" t="s">
        <v>14</v>
      </c>
      <c r="C13" s="4">
        <v>10</v>
      </c>
      <c r="D13">
        <v>8</v>
      </c>
      <c r="E13" s="4">
        <f t="shared" si="1"/>
        <v>80</v>
      </c>
    </row>
    <row r="14" spans="2:9" x14ac:dyDescent="0.25">
      <c r="B14" s="2" t="s">
        <v>15</v>
      </c>
      <c r="C14" s="4">
        <v>10</v>
      </c>
      <c r="D14">
        <v>8</v>
      </c>
      <c r="E14" s="4">
        <f t="shared" si="1"/>
        <v>80</v>
      </c>
    </row>
    <row r="15" spans="2:9" x14ac:dyDescent="0.25">
      <c r="B15" s="2" t="s">
        <v>16</v>
      </c>
      <c r="C15" s="4">
        <v>10</v>
      </c>
      <c r="D15">
        <v>8</v>
      </c>
      <c r="E15" s="4">
        <f t="shared" si="1"/>
        <v>80</v>
      </c>
    </row>
    <row r="16" spans="2:9" x14ac:dyDescent="0.25">
      <c r="B16" s="6" t="s">
        <v>9</v>
      </c>
      <c r="C16" s="8">
        <f>SUM(C11:C15)</f>
        <v>50</v>
      </c>
      <c r="D16" s="7">
        <f>SUM(D11:D15)</f>
        <v>40</v>
      </c>
      <c r="E16" s="8">
        <f>SUM(E11:E15)</f>
        <v>400</v>
      </c>
    </row>
    <row r="19" spans="2:14" x14ac:dyDescent="0.25">
      <c r="B19" s="9" t="s">
        <v>20</v>
      </c>
      <c r="C19" s="9"/>
    </row>
    <row r="20" spans="2:14" x14ac:dyDescent="0.25">
      <c r="B20" t="s">
        <v>21</v>
      </c>
      <c r="C20">
        <v>1000</v>
      </c>
    </row>
    <row r="21" spans="2:14" x14ac:dyDescent="0.25">
      <c r="B21" t="s">
        <v>22</v>
      </c>
      <c r="C21">
        <v>1000</v>
      </c>
    </row>
    <row r="22" spans="2:14" x14ac:dyDescent="0.25">
      <c r="B22" t="s">
        <v>23</v>
      </c>
      <c r="C22">
        <v>130</v>
      </c>
    </row>
    <row r="23" spans="2:14" x14ac:dyDescent="0.25">
      <c r="B23" t="s">
        <v>24</v>
      </c>
      <c r="C23">
        <v>300</v>
      </c>
    </row>
    <row r="24" spans="2:14" x14ac:dyDescent="0.25">
      <c r="B24" t="s">
        <v>25</v>
      </c>
      <c r="C24">
        <v>130</v>
      </c>
    </row>
    <row r="25" spans="2:14" x14ac:dyDescent="0.25">
      <c r="B25" t="s">
        <v>26</v>
      </c>
      <c r="C25">
        <v>200</v>
      </c>
    </row>
    <row r="26" spans="2:14" x14ac:dyDescent="0.25">
      <c r="B26" t="s">
        <v>27</v>
      </c>
      <c r="C26">
        <v>500</v>
      </c>
    </row>
    <row r="27" spans="2:14" x14ac:dyDescent="0.25">
      <c r="B27" t="s">
        <v>29</v>
      </c>
      <c r="C27">
        <v>750</v>
      </c>
    </row>
    <row r="28" spans="2:14" x14ac:dyDescent="0.25">
      <c r="B28" t="s">
        <v>28</v>
      </c>
      <c r="C28">
        <v>500</v>
      </c>
    </row>
    <row r="29" spans="2:14" x14ac:dyDescent="0.25">
      <c r="B29" s="7" t="s">
        <v>9</v>
      </c>
      <c r="C29" s="7">
        <f>SUM(C21:C28)</f>
        <v>3510</v>
      </c>
    </row>
    <row r="32" spans="2:14" x14ac:dyDescent="0.25">
      <c r="B32" s="13" t="s">
        <v>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14" x14ac:dyDescent="0.25">
      <c r="C33" s="2" t="s">
        <v>31</v>
      </c>
      <c r="D33" s="2" t="s">
        <v>32</v>
      </c>
      <c r="E33" s="2" t="s">
        <v>33</v>
      </c>
      <c r="F33" s="2" t="s">
        <v>34</v>
      </c>
      <c r="G33" s="2" t="s">
        <v>35</v>
      </c>
      <c r="H33" s="2" t="s">
        <v>36</v>
      </c>
      <c r="I33" s="2" t="s">
        <v>37</v>
      </c>
      <c r="J33" s="2" t="s">
        <v>38</v>
      </c>
      <c r="K33" s="2" t="s">
        <v>39</v>
      </c>
      <c r="L33" s="2" t="s">
        <v>40</v>
      </c>
      <c r="M33" s="2" t="s">
        <v>41</v>
      </c>
      <c r="N33" s="2" t="s">
        <v>42</v>
      </c>
    </row>
    <row r="34" spans="2:14" x14ac:dyDescent="0.25">
      <c r="B34" s="2" t="s">
        <v>43</v>
      </c>
      <c r="D34" s="12">
        <v>7.0000000000000007E-2</v>
      </c>
      <c r="E34" s="12">
        <v>7.0000000000000007E-2</v>
      </c>
      <c r="F34" s="12">
        <v>7.0000000000000007E-2</v>
      </c>
      <c r="G34" s="12">
        <v>7.0000000000000007E-2</v>
      </c>
      <c r="H34" s="12">
        <v>7.0000000000000007E-2</v>
      </c>
      <c r="I34" s="12">
        <v>7.0000000000000007E-2</v>
      </c>
      <c r="J34" s="12">
        <v>7.0000000000000007E-2</v>
      </c>
      <c r="K34" s="12">
        <v>7.0000000000000007E-2</v>
      </c>
      <c r="L34" s="12">
        <v>7.0000000000000007E-2</v>
      </c>
      <c r="M34" s="12">
        <v>7.0000000000000007E-2</v>
      </c>
      <c r="N34" s="12">
        <v>7.0000000000000007E-2</v>
      </c>
    </row>
    <row r="35" spans="2:14" x14ac:dyDescent="0.25">
      <c r="B35" s="2" t="s">
        <v>44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</row>
    <row r="36" spans="2:14" x14ac:dyDescent="0.25">
      <c r="B36" s="2"/>
    </row>
    <row r="37" spans="2:14" x14ac:dyDescent="0.25">
      <c r="B37" s="2" t="s">
        <v>45</v>
      </c>
      <c r="C37" s="10">
        <f>F6*C35</f>
        <v>45000</v>
      </c>
      <c r="D37">
        <f>C37*(1+D34)</f>
        <v>48150</v>
      </c>
      <c r="E37">
        <f t="shared" ref="E37:N37" si="2">D37*(1+E34)</f>
        <v>51520.5</v>
      </c>
      <c r="F37">
        <f t="shared" si="2"/>
        <v>55126.935000000005</v>
      </c>
      <c r="G37">
        <f t="shared" si="2"/>
        <v>58985.820450000007</v>
      </c>
      <c r="H37">
        <f t="shared" si="2"/>
        <v>63114.827881500009</v>
      </c>
      <c r="I37">
        <f t="shared" si="2"/>
        <v>67532.865833205011</v>
      </c>
      <c r="J37">
        <f t="shared" si="2"/>
        <v>72260.166441529364</v>
      </c>
      <c r="K37">
        <f t="shared" si="2"/>
        <v>77318.378092436426</v>
      </c>
      <c r="L37">
        <f t="shared" si="2"/>
        <v>82730.664558906981</v>
      </c>
      <c r="M37">
        <f t="shared" si="2"/>
        <v>88521.811078030471</v>
      </c>
      <c r="N37">
        <f t="shared" si="2"/>
        <v>94718.337853492616</v>
      </c>
    </row>
    <row r="38" spans="2:14" x14ac:dyDescent="0.25">
      <c r="B38" s="2" t="s">
        <v>46</v>
      </c>
      <c r="C38" s="10">
        <f>G6*C35</f>
        <v>24000</v>
      </c>
      <c r="D38">
        <f>D37*D46</f>
        <v>25680</v>
      </c>
      <c r="E38">
        <f t="shared" ref="E38:N38" si="3">E37*E46</f>
        <v>27477.599999999999</v>
      </c>
      <c r="F38">
        <f t="shared" si="3"/>
        <v>29401.032000000003</v>
      </c>
      <c r="G38">
        <f t="shared" si="3"/>
        <v>31459.104240000004</v>
      </c>
      <c r="H38">
        <f t="shared" si="3"/>
        <v>33661.241536800007</v>
      </c>
      <c r="I38">
        <f t="shared" si="3"/>
        <v>36017.528444376003</v>
      </c>
      <c r="J38">
        <f t="shared" si="3"/>
        <v>38538.75543548233</v>
      </c>
      <c r="K38">
        <f t="shared" si="3"/>
        <v>41236.468315966093</v>
      </c>
      <c r="L38">
        <f t="shared" si="3"/>
        <v>44123.021098083722</v>
      </c>
      <c r="M38">
        <f t="shared" si="3"/>
        <v>47211.632574949581</v>
      </c>
      <c r="N38">
        <f t="shared" si="3"/>
        <v>50516.44685519606</v>
      </c>
    </row>
    <row r="39" spans="2:14" x14ac:dyDescent="0.25">
      <c r="B39" s="2" t="s">
        <v>47</v>
      </c>
      <c r="C39" s="11">
        <v>4000</v>
      </c>
      <c r="D39" s="11">
        <v>4000</v>
      </c>
      <c r="E39" s="11">
        <v>4000</v>
      </c>
      <c r="F39" s="11">
        <v>4000</v>
      </c>
      <c r="G39" s="11">
        <v>4000</v>
      </c>
      <c r="H39" s="11">
        <v>4000</v>
      </c>
      <c r="I39" s="11">
        <v>4000</v>
      </c>
      <c r="J39" s="11">
        <v>4000</v>
      </c>
      <c r="K39" s="11">
        <v>4000</v>
      </c>
      <c r="L39" s="11">
        <v>4000</v>
      </c>
      <c r="M39" s="11">
        <v>4000</v>
      </c>
      <c r="N39" s="11">
        <v>4000</v>
      </c>
    </row>
    <row r="40" spans="2:14" x14ac:dyDescent="0.25">
      <c r="B40" s="2" t="s">
        <v>10</v>
      </c>
      <c r="C40" s="10">
        <f>E16*C35</f>
        <v>12000</v>
      </c>
      <c r="D40">
        <f>D37*C47</f>
        <v>12840</v>
      </c>
      <c r="E40">
        <f t="shared" ref="E40:N40" si="4">E37*D47</f>
        <v>13738.8</v>
      </c>
      <c r="F40">
        <f t="shared" si="4"/>
        <v>14700.516000000001</v>
      </c>
      <c r="G40">
        <f t="shared" si="4"/>
        <v>15729.552120000002</v>
      </c>
      <c r="H40">
        <f t="shared" si="4"/>
        <v>16830.620768400004</v>
      </c>
      <c r="I40">
        <f t="shared" si="4"/>
        <v>18008.764222188001</v>
      </c>
      <c r="J40">
        <f t="shared" si="4"/>
        <v>19269.377717741165</v>
      </c>
      <c r="K40">
        <f t="shared" si="4"/>
        <v>20618.234157983046</v>
      </c>
      <c r="L40">
        <f t="shared" si="4"/>
        <v>22061.510549041861</v>
      </c>
      <c r="M40">
        <f t="shared" si="4"/>
        <v>23605.81628747479</v>
      </c>
      <c r="N40">
        <f t="shared" si="4"/>
        <v>25258.22342759803</v>
      </c>
    </row>
    <row r="41" spans="2:14" x14ac:dyDescent="0.25">
      <c r="B41" s="2" t="s">
        <v>48</v>
      </c>
      <c r="C41" s="11">
        <f>C29</f>
        <v>3510</v>
      </c>
      <c r="D41" s="11">
        <f>C41</f>
        <v>3510</v>
      </c>
      <c r="E41" s="11">
        <f t="shared" ref="E41:N41" si="5">D41</f>
        <v>3510</v>
      </c>
      <c r="F41" s="11">
        <f t="shared" si="5"/>
        <v>3510</v>
      </c>
      <c r="G41" s="11">
        <f t="shared" si="5"/>
        <v>3510</v>
      </c>
      <c r="H41" s="11">
        <f t="shared" si="5"/>
        <v>3510</v>
      </c>
      <c r="I41" s="11">
        <f t="shared" si="5"/>
        <v>3510</v>
      </c>
      <c r="J41" s="11">
        <f t="shared" si="5"/>
        <v>3510</v>
      </c>
      <c r="K41" s="11">
        <f t="shared" si="5"/>
        <v>3510</v>
      </c>
      <c r="L41" s="11">
        <f t="shared" si="5"/>
        <v>3510</v>
      </c>
      <c r="M41" s="11">
        <f t="shared" si="5"/>
        <v>3510</v>
      </c>
      <c r="N41" s="11">
        <f t="shared" si="5"/>
        <v>3510</v>
      </c>
    </row>
    <row r="42" spans="2:14" x14ac:dyDescent="0.25">
      <c r="B42" s="6" t="s">
        <v>49</v>
      </c>
      <c r="C42" s="15">
        <f>C37-C38-C39-C40-C41</f>
        <v>1490</v>
      </c>
      <c r="D42" s="15">
        <f t="shared" ref="D42:O42" si="6">D37-D38-D39-D40-D41</f>
        <v>2120</v>
      </c>
      <c r="E42" s="15">
        <f t="shared" si="6"/>
        <v>2794.1000000000022</v>
      </c>
      <c r="F42" s="15">
        <f t="shared" si="6"/>
        <v>3515.3870000000006</v>
      </c>
      <c r="G42" s="15">
        <f t="shared" si="6"/>
        <v>4287.1640900000002</v>
      </c>
      <c r="H42" s="15">
        <f t="shared" si="6"/>
        <v>5112.9655762999973</v>
      </c>
      <c r="I42" s="15">
        <f t="shared" si="6"/>
        <v>5996.5731666410065</v>
      </c>
      <c r="J42" s="15">
        <f t="shared" si="6"/>
        <v>6942.0332883058691</v>
      </c>
      <c r="K42" s="15">
        <f t="shared" si="6"/>
        <v>7953.6756184872866</v>
      </c>
      <c r="L42" s="15">
        <f t="shared" si="6"/>
        <v>9036.1329117813984</v>
      </c>
      <c r="M42" s="15">
        <f t="shared" si="6"/>
        <v>10194.362215606099</v>
      </c>
      <c r="N42" s="15">
        <f t="shared" si="6"/>
        <v>11433.667570698526</v>
      </c>
    </row>
    <row r="45" spans="2:14" x14ac:dyDescent="0.25">
      <c r="B45" s="13" t="s">
        <v>50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4" x14ac:dyDescent="0.25">
      <c r="B46" s="2" t="s">
        <v>46</v>
      </c>
      <c r="C46" s="12">
        <f>C38/C37</f>
        <v>0.53333333333333333</v>
      </c>
      <c r="D46" s="14">
        <f>C46</f>
        <v>0.53333333333333333</v>
      </c>
      <c r="E46" s="14">
        <f t="shared" ref="E46:N46" si="7">D46</f>
        <v>0.53333333333333333</v>
      </c>
      <c r="F46" s="14">
        <f t="shared" si="7"/>
        <v>0.53333333333333333</v>
      </c>
      <c r="G46" s="14">
        <f t="shared" si="7"/>
        <v>0.53333333333333333</v>
      </c>
      <c r="H46" s="14">
        <f t="shared" si="7"/>
        <v>0.53333333333333333</v>
      </c>
      <c r="I46" s="14">
        <f t="shared" si="7"/>
        <v>0.53333333333333333</v>
      </c>
      <c r="J46" s="14">
        <f t="shared" si="7"/>
        <v>0.53333333333333333</v>
      </c>
      <c r="K46" s="14">
        <f t="shared" si="7"/>
        <v>0.53333333333333333</v>
      </c>
      <c r="L46" s="14">
        <f t="shared" si="7"/>
        <v>0.53333333333333333</v>
      </c>
      <c r="M46" s="14">
        <f t="shared" si="7"/>
        <v>0.53333333333333333</v>
      </c>
      <c r="N46" s="14">
        <f t="shared" si="7"/>
        <v>0.53333333333333333</v>
      </c>
    </row>
    <row r="47" spans="2:14" x14ac:dyDescent="0.25">
      <c r="B47" s="2" t="s">
        <v>10</v>
      </c>
      <c r="C47" s="12">
        <f>C40/C37</f>
        <v>0.26666666666666666</v>
      </c>
      <c r="D47" s="14">
        <f>C47</f>
        <v>0.26666666666666666</v>
      </c>
      <c r="E47" s="14">
        <f t="shared" ref="E47:N47" si="8">D47</f>
        <v>0.26666666666666666</v>
      </c>
      <c r="F47" s="14">
        <f t="shared" si="8"/>
        <v>0.26666666666666666</v>
      </c>
      <c r="G47" s="14">
        <f t="shared" si="8"/>
        <v>0.26666666666666666</v>
      </c>
      <c r="H47" s="14">
        <f t="shared" si="8"/>
        <v>0.26666666666666666</v>
      </c>
      <c r="I47" s="14">
        <f t="shared" si="8"/>
        <v>0.26666666666666666</v>
      </c>
      <c r="J47" s="14">
        <f t="shared" si="8"/>
        <v>0.26666666666666666</v>
      </c>
      <c r="K47" s="14">
        <f t="shared" si="8"/>
        <v>0.26666666666666666</v>
      </c>
      <c r="L47" s="14">
        <f t="shared" si="8"/>
        <v>0.26666666666666666</v>
      </c>
      <c r="M47" s="14">
        <f t="shared" si="8"/>
        <v>0.26666666666666666</v>
      </c>
      <c r="N47" s="14">
        <f t="shared" si="8"/>
        <v>0.26666666666666666</v>
      </c>
    </row>
  </sheetData>
  <mergeCells count="5">
    <mergeCell ref="B45:N45"/>
    <mergeCell ref="B9:E9"/>
    <mergeCell ref="B2:H2"/>
    <mergeCell ref="B19:C19"/>
    <mergeCell ref="B32:N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workbookViewId="0">
      <selection activeCell="D30" sqref="D30"/>
    </sheetView>
  </sheetViews>
  <sheetFormatPr defaultRowHeight="15" x14ac:dyDescent="0.25"/>
  <cols>
    <col min="2" max="2" width="19.7109375" bestFit="1" customWidth="1"/>
    <col min="3" max="3" width="19.28515625" bestFit="1" customWidth="1"/>
    <col min="4" max="4" width="12.5703125" bestFit="1" customWidth="1"/>
    <col min="5" max="6" width="13.85546875" bestFit="1" customWidth="1"/>
    <col min="7" max="14" width="12.5703125" bestFit="1" customWidth="1"/>
  </cols>
  <sheetData>
    <row r="2" spans="2:9" x14ac:dyDescent="0.25">
      <c r="B2" s="5" t="s">
        <v>5</v>
      </c>
      <c r="C2" s="5"/>
      <c r="D2" s="5"/>
      <c r="E2" s="5"/>
      <c r="F2" s="5"/>
      <c r="G2" s="5"/>
      <c r="H2" s="5"/>
      <c r="I2" s="1"/>
    </row>
    <row r="3" spans="2:9" x14ac:dyDescent="0.25">
      <c r="C3" s="3" t="s">
        <v>8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2:9" x14ac:dyDescent="0.25">
      <c r="B4" s="2" t="s">
        <v>6</v>
      </c>
      <c r="C4">
        <v>75</v>
      </c>
      <c r="D4" s="4">
        <v>15</v>
      </c>
      <c r="E4" s="4">
        <v>8</v>
      </c>
      <c r="F4" s="4">
        <f>C4*D4</f>
        <v>1125</v>
      </c>
      <c r="G4" s="4">
        <f>C4*E4</f>
        <v>600</v>
      </c>
      <c r="H4" s="4">
        <f>F4-G4</f>
        <v>525</v>
      </c>
    </row>
    <row r="5" spans="2:9" x14ac:dyDescent="0.25">
      <c r="B5" s="2" t="s">
        <v>7</v>
      </c>
      <c r="C5">
        <v>75</v>
      </c>
      <c r="D5" s="4">
        <v>15</v>
      </c>
      <c r="E5" s="4">
        <v>8</v>
      </c>
      <c r="F5" s="4">
        <f>C5*D5</f>
        <v>1125</v>
      </c>
      <c r="G5" s="4">
        <f>C5*E5</f>
        <v>600</v>
      </c>
      <c r="H5" s="4">
        <f>F5-G5</f>
        <v>525</v>
      </c>
    </row>
    <row r="6" spans="2:9" x14ac:dyDescent="0.25">
      <c r="B6" s="6" t="s">
        <v>9</v>
      </c>
      <c r="C6" s="7">
        <f>SUM(C4,C5)</f>
        <v>150</v>
      </c>
      <c r="D6" s="8">
        <f t="shared" ref="D6:H6" si="0">SUM(D4,D5)</f>
        <v>30</v>
      </c>
      <c r="E6" s="8">
        <f t="shared" si="0"/>
        <v>16</v>
      </c>
      <c r="F6" s="8">
        <f t="shared" si="0"/>
        <v>2250</v>
      </c>
      <c r="G6" s="8">
        <f t="shared" si="0"/>
        <v>1200</v>
      </c>
      <c r="H6" s="8">
        <f t="shared" si="0"/>
        <v>1050</v>
      </c>
    </row>
    <row r="9" spans="2:9" x14ac:dyDescent="0.25">
      <c r="B9" s="5" t="s">
        <v>10</v>
      </c>
      <c r="C9" s="5"/>
      <c r="D9" s="5"/>
      <c r="E9" s="5"/>
    </row>
    <row r="10" spans="2:9" x14ac:dyDescent="0.25">
      <c r="B10" s="3" t="s">
        <v>11</v>
      </c>
      <c r="C10" s="3" t="s">
        <v>17</v>
      </c>
      <c r="D10" s="3" t="s">
        <v>18</v>
      </c>
      <c r="E10" s="3" t="s">
        <v>19</v>
      </c>
    </row>
    <row r="11" spans="2:9" x14ac:dyDescent="0.25">
      <c r="B11" s="2" t="s">
        <v>12</v>
      </c>
      <c r="C11" s="4">
        <v>14</v>
      </c>
      <c r="D11">
        <v>8</v>
      </c>
      <c r="E11" s="4">
        <f>C11*D11</f>
        <v>112</v>
      </c>
    </row>
    <row r="12" spans="2:9" x14ac:dyDescent="0.25">
      <c r="B12" s="2" t="s">
        <v>13</v>
      </c>
      <c r="C12" s="4">
        <v>14</v>
      </c>
      <c r="D12">
        <v>8</v>
      </c>
      <c r="E12" s="4">
        <f t="shared" ref="E12:E15" si="1">C12*D12</f>
        <v>112</v>
      </c>
    </row>
    <row r="13" spans="2:9" x14ac:dyDescent="0.25">
      <c r="B13" s="2" t="s">
        <v>14</v>
      </c>
      <c r="C13" s="4">
        <v>14</v>
      </c>
      <c r="D13">
        <v>8</v>
      </c>
      <c r="E13" s="4">
        <f t="shared" si="1"/>
        <v>112</v>
      </c>
    </row>
    <row r="14" spans="2:9" x14ac:dyDescent="0.25">
      <c r="B14" s="2" t="s">
        <v>15</v>
      </c>
      <c r="C14" s="4">
        <v>14</v>
      </c>
      <c r="D14">
        <v>8</v>
      </c>
      <c r="E14" s="4">
        <f t="shared" si="1"/>
        <v>112</v>
      </c>
    </row>
    <row r="15" spans="2:9" x14ac:dyDescent="0.25">
      <c r="B15" s="2" t="s">
        <v>16</v>
      </c>
      <c r="C15" s="4">
        <v>14</v>
      </c>
      <c r="D15">
        <v>8</v>
      </c>
      <c r="E15" s="4">
        <f t="shared" si="1"/>
        <v>112</v>
      </c>
    </row>
    <row r="16" spans="2:9" x14ac:dyDescent="0.25">
      <c r="B16" s="6" t="s">
        <v>9</v>
      </c>
      <c r="C16" s="8">
        <f>SUM(C11:C15)</f>
        <v>70</v>
      </c>
      <c r="D16" s="7">
        <f>SUM(D11:D15)</f>
        <v>40</v>
      </c>
      <c r="E16" s="8">
        <f>SUM(E11:E15)</f>
        <v>560</v>
      </c>
    </row>
    <row r="19" spans="2:14" x14ac:dyDescent="0.25">
      <c r="B19" s="9" t="s">
        <v>20</v>
      </c>
      <c r="C19" s="9"/>
    </row>
    <row r="20" spans="2:14" x14ac:dyDescent="0.25">
      <c r="B20" t="s">
        <v>21</v>
      </c>
      <c r="C20">
        <v>1250</v>
      </c>
    </row>
    <row r="21" spans="2:14" x14ac:dyDescent="0.25">
      <c r="B21" t="s">
        <v>22</v>
      </c>
      <c r="C21">
        <v>1000</v>
      </c>
    </row>
    <row r="22" spans="2:14" x14ac:dyDescent="0.25">
      <c r="B22" t="s">
        <v>23</v>
      </c>
      <c r="C22">
        <v>130</v>
      </c>
    </row>
    <row r="23" spans="2:14" x14ac:dyDescent="0.25">
      <c r="B23" t="s">
        <v>24</v>
      </c>
      <c r="C23">
        <v>300</v>
      </c>
    </row>
    <row r="24" spans="2:14" x14ac:dyDescent="0.25">
      <c r="B24" t="s">
        <v>25</v>
      </c>
      <c r="C24">
        <v>130</v>
      </c>
    </row>
    <row r="25" spans="2:14" x14ac:dyDescent="0.25">
      <c r="B25" t="s">
        <v>26</v>
      </c>
      <c r="C25">
        <v>200</v>
      </c>
    </row>
    <row r="26" spans="2:14" x14ac:dyDescent="0.25">
      <c r="B26" t="s">
        <v>27</v>
      </c>
      <c r="C26">
        <v>500</v>
      </c>
    </row>
    <row r="27" spans="2:14" x14ac:dyDescent="0.25">
      <c r="B27" t="s">
        <v>29</v>
      </c>
      <c r="C27">
        <v>950</v>
      </c>
    </row>
    <row r="28" spans="2:14" x14ac:dyDescent="0.25">
      <c r="B28" t="s">
        <v>28</v>
      </c>
      <c r="C28">
        <v>500</v>
      </c>
    </row>
    <row r="29" spans="2:14" x14ac:dyDescent="0.25">
      <c r="B29" s="7" t="s">
        <v>9</v>
      </c>
      <c r="C29" s="7">
        <f>SUM(C21:C28)</f>
        <v>3710</v>
      </c>
    </row>
    <row r="32" spans="2:14" x14ac:dyDescent="0.25">
      <c r="B32" s="13" t="s">
        <v>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14" x14ac:dyDescent="0.25">
      <c r="C33" s="2" t="s">
        <v>31</v>
      </c>
      <c r="D33" s="2" t="s">
        <v>32</v>
      </c>
      <c r="E33" s="2" t="s">
        <v>33</v>
      </c>
      <c r="F33" s="2" t="s">
        <v>34</v>
      </c>
      <c r="G33" s="2" t="s">
        <v>35</v>
      </c>
      <c r="H33" s="2" t="s">
        <v>36</v>
      </c>
      <c r="I33" s="2" t="s">
        <v>37</v>
      </c>
      <c r="J33" s="2" t="s">
        <v>38</v>
      </c>
      <c r="K33" s="2" t="s">
        <v>39</v>
      </c>
      <c r="L33" s="2" t="s">
        <v>40</v>
      </c>
      <c r="M33" s="2" t="s">
        <v>41</v>
      </c>
      <c r="N33" s="2" t="s">
        <v>42</v>
      </c>
    </row>
    <row r="34" spans="2:14" x14ac:dyDescent="0.25">
      <c r="B34" s="2" t="s">
        <v>43</v>
      </c>
      <c r="D34" s="12">
        <v>0.1</v>
      </c>
      <c r="E34" s="12">
        <v>0.1</v>
      </c>
      <c r="F34" s="12">
        <v>0.1</v>
      </c>
      <c r="G34" s="12">
        <v>0.1</v>
      </c>
      <c r="H34" s="12">
        <v>0.1</v>
      </c>
      <c r="I34" s="12">
        <v>0.1</v>
      </c>
      <c r="J34" s="12">
        <v>0.1</v>
      </c>
      <c r="K34" s="12">
        <v>0.1</v>
      </c>
      <c r="L34" s="12">
        <v>0.1</v>
      </c>
      <c r="M34" s="12">
        <v>0.1</v>
      </c>
      <c r="N34" s="12">
        <v>0.1</v>
      </c>
    </row>
    <row r="35" spans="2:14" x14ac:dyDescent="0.25">
      <c r="B35" s="2" t="s">
        <v>44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</row>
    <row r="36" spans="2:14" x14ac:dyDescent="0.25">
      <c r="B36" s="2"/>
    </row>
    <row r="37" spans="2:14" x14ac:dyDescent="0.25">
      <c r="B37" s="2" t="s">
        <v>45</v>
      </c>
      <c r="C37" s="10">
        <f>F6*C35</f>
        <v>67500</v>
      </c>
      <c r="D37">
        <f>C37*(1+D34)</f>
        <v>74250</v>
      </c>
      <c r="E37">
        <f t="shared" ref="E37:N37" si="2">D37*(1+E34)</f>
        <v>81675</v>
      </c>
      <c r="F37">
        <f t="shared" si="2"/>
        <v>89842.5</v>
      </c>
      <c r="G37">
        <f t="shared" si="2"/>
        <v>98826.750000000015</v>
      </c>
      <c r="H37">
        <f t="shared" si="2"/>
        <v>108709.42500000003</v>
      </c>
      <c r="I37">
        <f t="shared" si="2"/>
        <v>119580.36750000005</v>
      </c>
      <c r="J37">
        <f t="shared" si="2"/>
        <v>131538.40425000008</v>
      </c>
      <c r="K37">
        <f t="shared" si="2"/>
        <v>144692.24467500011</v>
      </c>
      <c r="L37">
        <f t="shared" si="2"/>
        <v>159161.46914250014</v>
      </c>
      <c r="M37">
        <f t="shared" si="2"/>
        <v>175077.61605675015</v>
      </c>
      <c r="N37">
        <f t="shared" si="2"/>
        <v>192585.37766242519</v>
      </c>
    </row>
    <row r="38" spans="2:14" x14ac:dyDescent="0.25">
      <c r="B38" s="2" t="s">
        <v>46</v>
      </c>
      <c r="C38" s="10">
        <f>G6*C35</f>
        <v>36000</v>
      </c>
      <c r="D38">
        <f>D37*D46</f>
        <v>39600</v>
      </c>
      <c r="E38">
        <f t="shared" ref="E38:N38" si="3">E37*E46</f>
        <v>43560</v>
      </c>
      <c r="F38">
        <f t="shared" si="3"/>
        <v>47916</v>
      </c>
      <c r="G38">
        <f t="shared" si="3"/>
        <v>52707.600000000006</v>
      </c>
      <c r="H38">
        <f t="shared" si="3"/>
        <v>57978.360000000015</v>
      </c>
      <c r="I38">
        <f t="shared" si="3"/>
        <v>63776.196000000025</v>
      </c>
      <c r="J38">
        <f t="shared" si="3"/>
        <v>70153.815600000045</v>
      </c>
      <c r="K38">
        <f t="shared" si="3"/>
        <v>77169.197160000054</v>
      </c>
      <c r="L38">
        <f t="shared" si="3"/>
        <v>84886.116876000073</v>
      </c>
      <c r="M38">
        <f t="shared" si="3"/>
        <v>93374.728563600074</v>
      </c>
      <c r="N38">
        <f t="shared" si="3"/>
        <v>102712.2014199601</v>
      </c>
    </row>
    <row r="39" spans="2:14" x14ac:dyDescent="0.25">
      <c r="B39" s="2" t="s">
        <v>47</v>
      </c>
      <c r="C39" s="11">
        <v>4000</v>
      </c>
      <c r="D39" s="11">
        <v>4000</v>
      </c>
      <c r="E39" s="11">
        <v>4000</v>
      </c>
      <c r="F39" s="11">
        <v>4000</v>
      </c>
      <c r="G39" s="11">
        <v>4000</v>
      </c>
      <c r="H39" s="11">
        <v>4000</v>
      </c>
      <c r="I39" s="11">
        <v>4000</v>
      </c>
      <c r="J39" s="11">
        <v>4000</v>
      </c>
      <c r="K39" s="11">
        <v>4000</v>
      </c>
      <c r="L39" s="11">
        <v>4000</v>
      </c>
      <c r="M39" s="11">
        <v>4000</v>
      </c>
      <c r="N39" s="11">
        <v>4000</v>
      </c>
    </row>
    <row r="40" spans="2:14" x14ac:dyDescent="0.25">
      <c r="B40" s="2" t="s">
        <v>10</v>
      </c>
      <c r="C40" s="10">
        <f>E16*C35</f>
        <v>16800</v>
      </c>
      <c r="D40">
        <f>D37*C47</f>
        <v>18480</v>
      </c>
      <c r="E40">
        <f t="shared" ref="E40:N40" si="4">E37*D47</f>
        <v>20328</v>
      </c>
      <c r="F40">
        <f t="shared" si="4"/>
        <v>22360.799999999999</v>
      </c>
      <c r="G40">
        <f t="shared" si="4"/>
        <v>24596.880000000005</v>
      </c>
      <c r="H40">
        <f t="shared" si="4"/>
        <v>27056.568000000007</v>
      </c>
      <c r="I40">
        <f t="shared" si="4"/>
        <v>29762.224800000011</v>
      </c>
      <c r="J40">
        <f t="shared" si="4"/>
        <v>32738.447280000019</v>
      </c>
      <c r="K40">
        <f t="shared" si="4"/>
        <v>36012.292008000026</v>
      </c>
      <c r="L40">
        <f t="shared" si="4"/>
        <v>39613.521208800033</v>
      </c>
      <c r="M40">
        <f t="shared" si="4"/>
        <v>43574.873329680035</v>
      </c>
      <c r="N40">
        <f t="shared" si="4"/>
        <v>47932.360662648047</v>
      </c>
    </row>
    <row r="41" spans="2:14" x14ac:dyDescent="0.25">
      <c r="B41" s="2" t="s">
        <v>48</v>
      </c>
      <c r="C41" s="11">
        <f>C29</f>
        <v>3710</v>
      </c>
      <c r="D41" s="11">
        <f>C41</f>
        <v>3710</v>
      </c>
      <c r="E41" s="11">
        <f t="shared" ref="E41:N41" si="5">D41</f>
        <v>3710</v>
      </c>
      <c r="F41" s="11">
        <f t="shared" si="5"/>
        <v>3710</v>
      </c>
      <c r="G41" s="11">
        <f t="shared" si="5"/>
        <v>3710</v>
      </c>
      <c r="H41" s="11">
        <f t="shared" si="5"/>
        <v>3710</v>
      </c>
      <c r="I41" s="11">
        <f t="shared" si="5"/>
        <v>3710</v>
      </c>
      <c r="J41" s="11">
        <f t="shared" si="5"/>
        <v>3710</v>
      </c>
      <c r="K41" s="11">
        <f t="shared" si="5"/>
        <v>3710</v>
      </c>
      <c r="L41" s="11">
        <f t="shared" si="5"/>
        <v>3710</v>
      </c>
      <c r="M41" s="11">
        <f t="shared" si="5"/>
        <v>3710</v>
      </c>
      <c r="N41" s="11">
        <f t="shared" si="5"/>
        <v>3710</v>
      </c>
    </row>
    <row r="42" spans="2:14" x14ac:dyDescent="0.25">
      <c r="B42" s="6" t="s">
        <v>49</v>
      </c>
      <c r="C42" s="15">
        <f>C37-C38-C39-C40-C41</f>
        <v>6990</v>
      </c>
      <c r="D42" s="15">
        <f t="shared" ref="D42:N42" si="6">D37-D38-D39-D40-D41</f>
        <v>8460</v>
      </c>
      <c r="E42" s="15">
        <f t="shared" si="6"/>
        <v>10077</v>
      </c>
      <c r="F42" s="15">
        <f t="shared" si="6"/>
        <v>11855.7</v>
      </c>
      <c r="G42" s="15">
        <f t="shared" si="6"/>
        <v>13812.270000000004</v>
      </c>
      <c r="H42" s="15">
        <f t="shared" si="6"/>
        <v>15964.49700000001</v>
      </c>
      <c r="I42" s="15">
        <f t="shared" si="6"/>
        <v>18331.946700000015</v>
      </c>
      <c r="J42" s="15">
        <f t="shared" si="6"/>
        <v>20936.141370000016</v>
      </c>
      <c r="K42" s="15">
        <f t="shared" si="6"/>
        <v>23800.755507000031</v>
      </c>
      <c r="L42" s="15">
        <f t="shared" si="6"/>
        <v>26951.83105770003</v>
      </c>
      <c r="M42" s="15">
        <f t="shared" si="6"/>
        <v>30418.014163470041</v>
      </c>
      <c r="N42" s="15">
        <f t="shared" si="6"/>
        <v>34230.815579817048</v>
      </c>
    </row>
    <row r="45" spans="2:14" x14ac:dyDescent="0.25">
      <c r="B45" s="13" t="s">
        <v>50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4" x14ac:dyDescent="0.25">
      <c r="B46" s="2" t="s">
        <v>46</v>
      </c>
      <c r="C46" s="12">
        <f>C38/C37</f>
        <v>0.53333333333333333</v>
      </c>
      <c r="D46" s="14">
        <f>C46</f>
        <v>0.53333333333333333</v>
      </c>
      <c r="E46" s="14">
        <f t="shared" ref="E46:N47" si="7">D46</f>
        <v>0.53333333333333333</v>
      </c>
      <c r="F46" s="14">
        <f t="shared" si="7"/>
        <v>0.53333333333333333</v>
      </c>
      <c r="G46" s="14">
        <f t="shared" si="7"/>
        <v>0.53333333333333333</v>
      </c>
      <c r="H46" s="14">
        <f t="shared" si="7"/>
        <v>0.53333333333333333</v>
      </c>
      <c r="I46" s="14">
        <f t="shared" si="7"/>
        <v>0.53333333333333333</v>
      </c>
      <c r="J46" s="14">
        <f t="shared" si="7"/>
        <v>0.53333333333333333</v>
      </c>
      <c r="K46" s="14">
        <f t="shared" si="7"/>
        <v>0.53333333333333333</v>
      </c>
      <c r="L46" s="14">
        <f t="shared" si="7"/>
        <v>0.53333333333333333</v>
      </c>
      <c r="M46" s="14">
        <f t="shared" si="7"/>
        <v>0.53333333333333333</v>
      </c>
      <c r="N46" s="14">
        <f t="shared" si="7"/>
        <v>0.53333333333333333</v>
      </c>
    </row>
    <row r="47" spans="2:14" x14ac:dyDescent="0.25">
      <c r="B47" s="2" t="s">
        <v>10</v>
      </c>
      <c r="C47" s="12">
        <f>C40/C37</f>
        <v>0.24888888888888888</v>
      </c>
      <c r="D47" s="14">
        <f>C47</f>
        <v>0.24888888888888888</v>
      </c>
      <c r="E47" s="14">
        <f t="shared" si="7"/>
        <v>0.24888888888888888</v>
      </c>
      <c r="F47" s="14">
        <f t="shared" si="7"/>
        <v>0.24888888888888888</v>
      </c>
      <c r="G47" s="14">
        <f t="shared" si="7"/>
        <v>0.24888888888888888</v>
      </c>
      <c r="H47" s="14">
        <f t="shared" si="7"/>
        <v>0.24888888888888888</v>
      </c>
      <c r="I47" s="14">
        <f t="shared" si="7"/>
        <v>0.24888888888888888</v>
      </c>
      <c r="J47" s="14">
        <f t="shared" si="7"/>
        <v>0.24888888888888888</v>
      </c>
      <c r="K47" s="14">
        <f t="shared" si="7"/>
        <v>0.24888888888888888</v>
      </c>
      <c r="L47" s="14">
        <f t="shared" si="7"/>
        <v>0.24888888888888888</v>
      </c>
      <c r="M47" s="14">
        <f t="shared" si="7"/>
        <v>0.24888888888888888</v>
      </c>
      <c r="N47" s="14">
        <f t="shared" si="7"/>
        <v>0.24888888888888888</v>
      </c>
    </row>
  </sheetData>
  <mergeCells count="5">
    <mergeCell ref="B2:H2"/>
    <mergeCell ref="B9:E9"/>
    <mergeCell ref="B19:C19"/>
    <mergeCell ref="B32:N32"/>
    <mergeCell ref="B45:N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workbookViewId="0">
      <selection activeCell="E48" sqref="E48"/>
    </sheetView>
  </sheetViews>
  <sheetFormatPr defaultRowHeight="15" x14ac:dyDescent="0.25"/>
  <cols>
    <col min="2" max="2" width="19.7109375" bestFit="1" customWidth="1"/>
    <col min="3" max="3" width="19.28515625" bestFit="1" customWidth="1"/>
    <col min="4" max="4" width="12.5703125" bestFit="1" customWidth="1"/>
    <col min="5" max="6" width="13.85546875" bestFit="1" customWidth="1"/>
    <col min="7" max="14" width="12.5703125" bestFit="1" customWidth="1"/>
  </cols>
  <sheetData>
    <row r="2" spans="2:9" x14ac:dyDescent="0.25">
      <c r="B2" s="5" t="s">
        <v>5</v>
      </c>
      <c r="C2" s="5"/>
      <c r="D2" s="5"/>
      <c r="E2" s="5"/>
      <c r="F2" s="5"/>
      <c r="G2" s="5"/>
      <c r="H2" s="5"/>
      <c r="I2" s="1"/>
    </row>
    <row r="3" spans="2:9" x14ac:dyDescent="0.25">
      <c r="C3" s="3" t="s">
        <v>8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2:9" x14ac:dyDescent="0.25">
      <c r="B4" s="2" t="s">
        <v>6</v>
      </c>
      <c r="C4">
        <v>100</v>
      </c>
      <c r="D4" s="4">
        <v>17.989999999999998</v>
      </c>
      <c r="E4" s="4">
        <v>9.99</v>
      </c>
      <c r="F4" s="4">
        <f>C4*D4</f>
        <v>1798.9999999999998</v>
      </c>
      <c r="G4" s="4">
        <f>C4*E4</f>
        <v>999</v>
      </c>
      <c r="H4" s="4">
        <f>F4-G4</f>
        <v>799.99999999999977</v>
      </c>
    </row>
    <row r="5" spans="2:9" x14ac:dyDescent="0.25">
      <c r="B5" s="2" t="s">
        <v>7</v>
      </c>
      <c r="C5">
        <v>100</v>
      </c>
      <c r="D5" s="4">
        <v>17.989999999999998</v>
      </c>
      <c r="E5" s="4">
        <v>9.99</v>
      </c>
      <c r="F5" s="4">
        <f>C5*D5</f>
        <v>1798.9999999999998</v>
      </c>
      <c r="G5" s="4">
        <f>C5*E5</f>
        <v>999</v>
      </c>
      <c r="H5" s="4">
        <f>F5-G5</f>
        <v>799.99999999999977</v>
      </c>
    </row>
    <row r="6" spans="2:9" x14ac:dyDescent="0.25">
      <c r="B6" s="6" t="s">
        <v>9</v>
      </c>
      <c r="C6" s="7">
        <f>SUM(C4,C5)</f>
        <v>200</v>
      </c>
      <c r="D6" s="8">
        <f t="shared" ref="D6:H6" si="0">SUM(D4,D5)</f>
        <v>35.979999999999997</v>
      </c>
      <c r="E6" s="8">
        <f t="shared" si="0"/>
        <v>19.98</v>
      </c>
      <c r="F6" s="8">
        <f t="shared" si="0"/>
        <v>3597.9999999999995</v>
      </c>
      <c r="G6" s="8">
        <f t="shared" si="0"/>
        <v>1998</v>
      </c>
      <c r="H6" s="8">
        <f t="shared" si="0"/>
        <v>1599.9999999999995</v>
      </c>
    </row>
    <row r="9" spans="2:9" x14ac:dyDescent="0.25">
      <c r="B9" s="5" t="s">
        <v>10</v>
      </c>
      <c r="C9" s="5"/>
      <c r="D9" s="5"/>
      <c r="E9" s="5"/>
    </row>
    <row r="10" spans="2:9" x14ac:dyDescent="0.25">
      <c r="B10" s="3" t="s">
        <v>11</v>
      </c>
      <c r="C10" s="3" t="s">
        <v>17</v>
      </c>
      <c r="D10" s="3" t="s">
        <v>18</v>
      </c>
      <c r="E10" s="3" t="s">
        <v>19</v>
      </c>
    </row>
    <row r="11" spans="2:9" x14ac:dyDescent="0.25">
      <c r="B11" s="2" t="s">
        <v>12</v>
      </c>
      <c r="C11" s="4">
        <v>16</v>
      </c>
      <c r="D11">
        <v>8</v>
      </c>
      <c r="E11" s="4">
        <f>C11*D11</f>
        <v>128</v>
      </c>
    </row>
    <row r="12" spans="2:9" x14ac:dyDescent="0.25">
      <c r="B12" s="2" t="s">
        <v>13</v>
      </c>
      <c r="C12" s="4">
        <v>16</v>
      </c>
      <c r="D12">
        <v>8</v>
      </c>
      <c r="E12" s="4">
        <f t="shared" ref="E12:E15" si="1">C12*D12</f>
        <v>128</v>
      </c>
    </row>
    <row r="13" spans="2:9" x14ac:dyDescent="0.25">
      <c r="B13" s="2" t="s">
        <v>14</v>
      </c>
      <c r="C13" s="4">
        <v>16</v>
      </c>
      <c r="D13">
        <v>8</v>
      </c>
      <c r="E13" s="4">
        <f t="shared" si="1"/>
        <v>128</v>
      </c>
    </row>
    <row r="14" spans="2:9" x14ac:dyDescent="0.25">
      <c r="B14" s="2" t="s">
        <v>15</v>
      </c>
      <c r="C14" s="4">
        <v>16</v>
      </c>
      <c r="D14">
        <v>8</v>
      </c>
      <c r="E14" s="4">
        <f t="shared" si="1"/>
        <v>128</v>
      </c>
    </row>
    <row r="15" spans="2:9" x14ac:dyDescent="0.25">
      <c r="B15" s="2" t="s">
        <v>16</v>
      </c>
      <c r="C15" s="4">
        <v>16</v>
      </c>
      <c r="D15">
        <v>8</v>
      </c>
      <c r="E15" s="4">
        <f t="shared" si="1"/>
        <v>128</v>
      </c>
    </row>
    <row r="16" spans="2:9" x14ac:dyDescent="0.25">
      <c r="B16" s="6" t="s">
        <v>9</v>
      </c>
      <c r="C16" s="8">
        <f>SUM(C11:C15)</f>
        <v>80</v>
      </c>
      <c r="D16" s="7">
        <f>SUM(D11:D15)</f>
        <v>40</v>
      </c>
      <c r="E16" s="8">
        <f>SUM(E11:E15)</f>
        <v>640</v>
      </c>
    </row>
    <row r="19" spans="2:14" x14ac:dyDescent="0.25">
      <c r="B19" s="9" t="s">
        <v>20</v>
      </c>
      <c r="C19" s="9"/>
    </row>
    <row r="20" spans="2:14" x14ac:dyDescent="0.25">
      <c r="B20" t="s">
        <v>21</v>
      </c>
      <c r="C20">
        <v>1500</v>
      </c>
    </row>
    <row r="21" spans="2:14" x14ac:dyDescent="0.25">
      <c r="B21" t="s">
        <v>22</v>
      </c>
      <c r="C21">
        <v>1000</v>
      </c>
    </row>
    <row r="22" spans="2:14" x14ac:dyDescent="0.25">
      <c r="B22" t="s">
        <v>23</v>
      </c>
      <c r="C22">
        <v>130</v>
      </c>
    </row>
    <row r="23" spans="2:14" x14ac:dyDescent="0.25">
      <c r="B23" t="s">
        <v>24</v>
      </c>
      <c r="C23">
        <v>300</v>
      </c>
    </row>
    <row r="24" spans="2:14" x14ac:dyDescent="0.25">
      <c r="B24" t="s">
        <v>25</v>
      </c>
      <c r="C24">
        <v>130</v>
      </c>
    </row>
    <row r="25" spans="2:14" x14ac:dyDescent="0.25">
      <c r="B25" t="s">
        <v>26</v>
      </c>
      <c r="C25">
        <v>200</v>
      </c>
    </row>
    <row r="26" spans="2:14" x14ac:dyDescent="0.25">
      <c r="B26" t="s">
        <v>27</v>
      </c>
      <c r="C26">
        <v>500</v>
      </c>
    </row>
    <row r="27" spans="2:14" x14ac:dyDescent="0.25">
      <c r="B27" t="s">
        <v>29</v>
      </c>
      <c r="C27">
        <v>1350</v>
      </c>
    </row>
    <row r="28" spans="2:14" x14ac:dyDescent="0.25">
      <c r="B28" t="s">
        <v>28</v>
      </c>
      <c r="C28">
        <v>500</v>
      </c>
    </row>
    <row r="29" spans="2:14" x14ac:dyDescent="0.25">
      <c r="B29" s="7" t="s">
        <v>9</v>
      </c>
      <c r="C29" s="7">
        <f>SUM(C21:C28)</f>
        <v>4110</v>
      </c>
    </row>
    <row r="32" spans="2:14" x14ac:dyDescent="0.25">
      <c r="B32" s="13" t="s">
        <v>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14" x14ac:dyDescent="0.25">
      <c r="C33" s="2" t="s">
        <v>31</v>
      </c>
      <c r="D33" s="2" t="s">
        <v>32</v>
      </c>
      <c r="E33" s="2" t="s">
        <v>33</v>
      </c>
      <c r="F33" s="2" t="s">
        <v>34</v>
      </c>
      <c r="G33" s="2" t="s">
        <v>35</v>
      </c>
      <c r="H33" s="2" t="s">
        <v>36</v>
      </c>
      <c r="I33" s="2" t="s">
        <v>37</v>
      </c>
      <c r="J33" s="2" t="s">
        <v>38</v>
      </c>
      <c r="K33" s="2" t="s">
        <v>39</v>
      </c>
      <c r="L33" s="2" t="s">
        <v>40</v>
      </c>
      <c r="M33" s="2" t="s">
        <v>41</v>
      </c>
      <c r="N33" s="2" t="s">
        <v>42</v>
      </c>
    </row>
    <row r="34" spans="2:14" x14ac:dyDescent="0.25">
      <c r="B34" s="2" t="s">
        <v>43</v>
      </c>
      <c r="D34" s="12">
        <v>0.13</v>
      </c>
      <c r="E34" s="12">
        <v>0.13</v>
      </c>
      <c r="F34" s="12">
        <v>0.13</v>
      </c>
      <c r="G34" s="12">
        <v>0.13</v>
      </c>
      <c r="H34" s="12">
        <v>0.13</v>
      </c>
      <c r="I34" s="12">
        <v>0.13</v>
      </c>
      <c r="J34" s="12">
        <v>0.13</v>
      </c>
      <c r="K34" s="12">
        <v>0.13</v>
      </c>
      <c r="L34" s="12">
        <v>0.13</v>
      </c>
      <c r="M34" s="12">
        <v>0.13</v>
      </c>
      <c r="N34" s="12">
        <v>0.13</v>
      </c>
    </row>
    <row r="35" spans="2:14" x14ac:dyDescent="0.25">
      <c r="B35" s="2" t="s">
        <v>44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</row>
    <row r="36" spans="2:14" x14ac:dyDescent="0.25">
      <c r="B36" s="2"/>
    </row>
    <row r="37" spans="2:14" x14ac:dyDescent="0.25">
      <c r="B37" s="2" t="s">
        <v>45</v>
      </c>
      <c r="C37" s="10">
        <f>F6*C35</f>
        <v>107939.99999999999</v>
      </c>
      <c r="D37">
        <f>C37*(1+D34)</f>
        <v>121972.19999999997</v>
      </c>
      <c r="E37">
        <f t="shared" ref="E37:N37" si="2">D37*(1+E34)</f>
        <v>137828.58599999995</v>
      </c>
      <c r="F37">
        <f t="shared" si="2"/>
        <v>155746.30217999994</v>
      </c>
      <c r="G37">
        <f t="shared" si="2"/>
        <v>175993.32146339992</v>
      </c>
      <c r="H37">
        <f t="shared" si="2"/>
        <v>198872.4532536419</v>
      </c>
      <c r="I37">
        <f t="shared" si="2"/>
        <v>224725.87217661532</v>
      </c>
      <c r="J37">
        <f t="shared" si="2"/>
        <v>253940.23555957529</v>
      </c>
      <c r="K37">
        <f t="shared" si="2"/>
        <v>286952.46618232003</v>
      </c>
      <c r="L37">
        <f t="shared" si="2"/>
        <v>324256.28678602161</v>
      </c>
      <c r="M37">
        <f t="shared" si="2"/>
        <v>366409.60406820435</v>
      </c>
      <c r="N37">
        <f t="shared" si="2"/>
        <v>414042.85259707086</v>
      </c>
    </row>
    <row r="38" spans="2:14" x14ac:dyDescent="0.25">
      <c r="B38" s="2" t="s">
        <v>46</v>
      </c>
      <c r="C38" s="10">
        <f>G6*C35</f>
        <v>59940</v>
      </c>
      <c r="D38">
        <f>D37*D46</f>
        <v>67732.199999999983</v>
      </c>
      <c r="E38">
        <f t="shared" ref="E38:N38" si="3">E37*E46</f>
        <v>76537.385999999984</v>
      </c>
      <c r="F38">
        <f t="shared" si="3"/>
        <v>86487.246179999973</v>
      </c>
      <c r="G38">
        <f t="shared" si="3"/>
        <v>97730.588183399959</v>
      </c>
      <c r="H38">
        <f t="shared" si="3"/>
        <v>110435.56464724195</v>
      </c>
      <c r="I38">
        <f t="shared" si="3"/>
        <v>124792.18805138339</v>
      </c>
      <c r="J38">
        <f t="shared" si="3"/>
        <v>141015.17249806321</v>
      </c>
      <c r="K38">
        <f t="shared" si="3"/>
        <v>159347.14492281142</v>
      </c>
      <c r="L38">
        <f t="shared" si="3"/>
        <v>180062.27376277687</v>
      </c>
      <c r="M38">
        <f t="shared" si="3"/>
        <v>203470.36935193784</v>
      </c>
      <c r="N38">
        <f t="shared" si="3"/>
        <v>229921.51736768972</v>
      </c>
    </row>
    <row r="39" spans="2:14" x14ac:dyDescent="0.25">
      <c r="B39" s="2" t="s">
        <v>47</v>
      </c>
      <c r="C39" s="11">
        <v>4000</v>
      </c>
      <c r="D39" s="11">
        <v>4000</v>
      </c>
      <c r="E39" s="11">
        <v>4000</v>
      </c>
      <c r="F39" s="11">
        <v>4000</v>
      </c>
      <c r="G39" s="11">
        <v>4000</v>
      </c>
      <c r="H39" s="11">
        <v>4000</v>
      </c>
      <c r="I39" s="11">
        <v>4000</v>
      </c>
      <c r="J39" s="11">
        <v>4000</v>
      </c>
      <c r="K39" s="11">
        <v>4000</v>
      </c>
      <c r="L39" s="11">
        <v>4000</v>
      </c>
      <c r="M39" s="11">
        <v>4000</v>
      </c>
      <c r="N39" s="11">
        <v>4000</v>
      </c>
    </row>
    <row r="40" spans="2:14" x14ac:dyDescent="0.25">
      <c r="B40" s="2" t="s">
        <v>10</v>
      </c>
      <c r="C40" s="10">
        <f>E16*C35</f>
        <v>19200</v>
      </c>
      <c r="D40">
        <f>D37*C47</f>
        <v>21696</v>
      </c>
      <c r="E40">
        <f t="shared" ref="E40:N40" si="4">E37*D47</f>
        <v>24516.479999999996</v>
      </c>
      <c r="F40">
        <f t="shared" si="4"/>
        <v>27703.622399999997</v>
      </c>
      <c r="G40">
        <f t="shared" si="4"/>
        <v>31305.09331199999</v>
      </c>
      <c r="H40">
        <f t="shared" si="4"/>
        <v>35374.755442559988</v>
      </c>
      <c r="I40">
        <f t="shared" si="4"/>
        <v>39973.473650092783</v>
      </c>
      <c r="J40">
        <f t="shared" si="4"/>
        <v>45170.02522460484</v>
      </c>
      <c r="K40">
        <f t="shared" si="4"/>
        <v>51042.128503803462</v>
      </c>
      <c r="L40">
        <f t="shared" si="4"/>
        <v>57677.605209297908</v>
      </c>
      <c r="M40">
        <f t="shared" si="4"/>
        <v>65175.693886506626</v>
      </c>
      <c r="N40">
        <f t="shared" si="4"/>
        <v>73648.534091752474</v>
      </c>
    </row>
    <row r="41" spans="2:14" x14ac:dyDescent="0.25">
      <c r="B41" s="2" t="s">
        <v>48</v>
      </c>
      <c r="C41" s="11">
        <f>C29</f>
        <v>4110</v>
      </c>
      <c r="D41" s="11">
        <f>C41</f>
        <v>4110</v>
      </c>
      <c r="E41" s="11">
        <f t="shared" ref="E41:N41" si="5">D41</f>
        <v>4110</v>
      </c>
      <c r="F41" s="11">
        <f t="shared" si="5"/>
        <v>4110</v>
      </c>
      <c r="G41" s="11">
        <f t="shared" si="5"/>
        <v>4110</v>
      </c>
      <c r="H41" s="11">
        <f t="shared" si="5"/>
        <v>4110</v>
      </c>
      <c r="I41" s="11">
        <f t="shared" si="5"/>
        <v>4110</v>
      </c>
      <c r="J41" s="11">
        <f t="shared" si="5"/>
        <v>4110</v>
      </c>
      <c r="K41" s="11">
        <f t="shared" si="5"/>
        <v>4110</v>
      </c>
      <c r="L41" s="11">
        <f t="shared" si="5"/>
        <v>4110</v>
      </c>
      <c r="M41" s="11">
        <f t="shared" si="5"/>
        <v>4110</v>
      </c>
      <c r="N41" s="11">
        <f t="shared" si="5"/>
        <v>4110</v>
      </c>
    </row>
    <row r="42" spans="2:14" x14ac:dyDescent="0.25">
      <c r="B42" s="6" t="s">
        <v>49</v>
      </c>
      <c r="C42" s="15">
        <f>C37-C38-C39-C40-C41</f>
        <v>20689.999999999985</v>
      </c>
      <c r="D42" s="15">
        <f t="shared" ref="D42:N42" si="6">D37-D38-D39-D40-D41</f>
        <v>24433.999999999985</v>
      </c>
      <c r="E42" s="15">
        <f t="shared" si="6"/>
        <v>28664.719999999972</v>
      </c>
      <c r="F42" s="15">
        <f t="shared" si="6"/>
        <v>33445.433599999975</v>
      </c>
      <c r="G42" s="15">
        <f t="shared" si="6"/>
        <v>38847.639967999967</v>
      </c>
      <c r="H42" s="15">
        <f t="shared" si="6"/>
        <v>44952.133163839964</v>
      </c>
      <c r="I42" s="15">
        <f t="shared" si="6"/>
        <v>51850.210475139145</v>
      </c>
      <c r="J42" s="15">
        <f t="shared" si="6"/>
        <v>59645.037836907235</v>
      </c>
      <c r="K42" s="15">
        <f t="shared" si="6"/>
        <v>68453.192755705153</v>
      </c>
      <c r="L42" s="15">
        <f t="shared" si="6"/>
        <v>78406.407813946833</v>
      </c>
      <c r="M42" s="15">
        <f t="shared" si="6"/>
        <v>89653.540829759877</v>
      </c>
      <c r="N42" s="15">
        <f t="shared" si="6"/>
        <v>102362.80113762866</v>
      </c>
    </row>
    <row r="45" spans="2:14" x14ac:dyDescent="0.25">
      <c r="B45" s="13" t="s">
        <v>50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4" x14ac:dyDescent="0.25">
      <c r="B46" s="2" t="s">
        <v>46</v>
      </c>
      <c r="C46" s="12">
        <f>C38/C37</f>
        <v>0.55530850472484716</v>
      </c>
      <c r="D46" s="14">
        <f>C46</f>
        <v>0.55530850472484716</v>
      </c>
      <c r="E46" s="14">
        <f t="shared" ref="E46:N47" si="7">D46</f>
        <v>0.55530850472484716</v>
      </c>
      <c r="F46" s="14">
        <f t="shared" si="7"/>
        <v>0.55530850472484716</v>
      </c>
      <c r="G46" s="14">
        <f t="shared" si="7"/>
        <v>0.55530850472484716</v>
      </c>
      <c r="H46" s="14">
        <f t="shared" si="7"/>
        <v>0.55530850472484716</v>
      </c>
      <c r="I46" s="14">
        <f t="shared" si="7"/>
        <v>0.55530850472484716</v>
      </c>
      <c r="J46" s="14">
        <f t="shared" si="7"/>
        <v>0.55530850472484716</v>
      </c>
      <c r="K46" s="14">
        <f t="shared" si="7"/>
        <v>0.55530850472484716</v>
      </c>
      <c r="L46" s="14">
        <f t="shared" si="7"/>
        <v>0.55530850472484716</v>
      </c>
      <c r="M46" s="14">
        <f t="shared" si="7"/>
        <v>0.55530850472484716</v>
      </c>
      <c r="N46" s="14">
        <f t="shared" si="7"/>
        <v>0.55530850472484716</v>
      </c>
    </row>
    <row r="47" spans="2:14" x14ac:dyDescent="0.25">
      <c r="B47" s="2" t="s">
        <v>10</v>
      </c>
      <c r="C47" s="12">
        <f>C40/C37</f>
        <v>0.17787659811006118</v>
      </c>
      <c r="D47" s="14">
        <f>C47</f>
        <v>0.17787659811006118</v>
      </c>
      <c r="E47" s="14">
        <f t="shared" si="7"/>
        <v>0.17787659811006118</v>
      </c>
      <c r="F47" s="14">
        <f t="shared" si="7"/>
        <v>0.17787659811006118</v>
      </c>
      <c r="G47" s="14">
        <f t="shared" si="7"/>
        <v>0.17787659811006118</v>
      </c>
      <c r="H47" s="14">
        <f t="shared" si="7"/>
        <v>0.17787659811006118</v>
      </c>
      <c r="I47" s="14">
        <f t="shared" si="7"/>
        <v>0.17787659811006118</v>
      </c>
      <c r="J47" s="14">
        <f t="shared" si="7"/>
        <v>0.17787659811006118</v>
      </c>
      <c r="K47" s="14">
        <f t="shared" si="7"/>
        <v>0.17787659811006118</v>
      </c>
      <c r="L47" s="14">
        <f t="shared" si="7"/>
        <v>0.17787659811006118</v>
      </c>
      <c r="M47" s="14">
        <f t="shared" si="7"/>
        <v>0.17787659811006118</v>
      </c>
      <c r="N47" s="14">
        <f t="shared" si="7"/>
        <v>0.17787659811006118</v>
      </c>
    </row>
  </sheetData>
  <mergeCells count="5">
    <mergeCell ref="B2:H2"/>
    <mergeCell ref="B9:E9"/>
    <mergeCell ref="B19:C19"/>
    <mergeCell ref="B32:N32"/>
    <mergeCell ref="B45:N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Year1</vt:lpstr>
      <vt:lpstr>Year2</vt:lpstr>
      <vt:lpstr>Year3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2019-11-05T20:13:41Z</dcterms:created>
  <dcterms:modified xsi:type="dcterms:W3CDTF">2019-11-05T21:10:33Z</dcterms:modified>
</cp:coreProperties>
</file>